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05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<sst xmlns="http://schemas.openxmlformats.org/spreadsheetml/2006/main" count="474" uniqueCount="328">
  <si>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</si>
  <si>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</si>
  <si>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</si>
  <si>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</si>
  <si>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</si>
  <si>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</si>
  <si>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</si>
  <si>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</si>
  <si>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</si>
  <si>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</si>
  <si>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</si>
  <si>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</si>
  <si>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</si>
  <si>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</si>
  <si>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</si>
  <si>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</si>
  <si>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</si>
  <si>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</si>
  <si>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040</t>
  </si>
  <si>
    <t>050</t>
  </si>
  <si>
    <t>140</t>
  </si>
  <si>
    <t>060</t>
  </si>
  <si>
    <t>150</t>
  </si>
  <si>
    <t>090</t>
  </si>
  <si>
    <t>170</t>
  </si>
  <si>
    <t>Форма 0503721 с.2</t>
  </si>
  <si>
    <t>200</t>
  </si>
  <si>
    <t>160</t>
  </si>
  <si>
    <t>210</t>
  </si>
  <si>
    <t>190</t>
  </si>
  <si>
    <t>230</t>
  </si>
  <si>
    <t>240</t>
  </si>
  <si>
    <t>250</t>
  </si>
  <si>
    <t>260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</si>
  <si>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</si>
  <si>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</si>
  <si>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</si>
  <si>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</si>
  <si>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</si>
  <si>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</si>
  <si>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</si>
  <si>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</si>
  <si>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</si>
  <si>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</si>
  <si>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</si>
  <si>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</si>
  <si>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</si>
  <si>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</si>
  <si>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</si>
  <si>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</si>
  <si>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</si>
  <si>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</si>
  <si>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</si>
  <si>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</si>
  <si>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</si>
  <si>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</si>
  <si>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</si>
  <si>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</si>
  <si>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</si>
  <si>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</si>
  <si>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</si>
  <si>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</si>
  <si>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</si>
  <si>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</si>
  <si>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</si>
  <si>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</si>
  <si>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</si>
  <si>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</si>
  <si>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</si>
  <si>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</si>
  <si>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</si>
  <si>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</si>
  <si>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</si>
  <si>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</si>
  <si>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</si>
  <si>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</si>
  <si>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</si>
  <si>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</si>
  <si>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</si>
  <si>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</si>
  <si>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</si>
  <si>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</si>
  <si>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</si>
  <si>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</si>
  <si>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</si>
  <si>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</si>
  <si>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</si>
  <si>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</si>
  <si>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</si>
  <si>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</si>
  <si>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</si>
  <si>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</si>
  <si>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</si>
  <si>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</si>
  <si>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</si>
  <si>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</si>
  <si>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</si>
  <si>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</si>
  <si>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</si>
  <si>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</si>
  <si>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</si>
  <si>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</si>
  <si>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</si>
  <si>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</si>
  <si>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</si>
  <si>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</si>
  <si>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</si>
  <si>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</si>
  <si>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</si>
  <si>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</si>
  <si>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</si>
  <si>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</si>
  <si>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</si>
  <si>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</si>
  <si>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</si>
  <si>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</si>
  <si>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</si>
  <si>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</si>
  <si>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</si>
  <si>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</si>
  <si>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</si>
  <si>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</si>
  <si>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</si>
  <si>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</si>
  <si>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</si>
  <si>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</si>
  <si>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</si>
  <si>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</si>
  <si>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</si>
  <si>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</si>
  <si>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</si>
  <si>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</si>
  <si>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</si>
  <si>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</si>
  <si>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</si>
  <si>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</si>
  <si>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</si>
  <si>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</si>
  <si>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</si>
  <si>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</si>
  <si>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</si>
  <si>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</si>
  <si>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</si>
  <si>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</si>
  <si>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</si>
  <si>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</si>
  <si>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</si>
  <si>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</si>
  <si>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</si>
  <si>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</si>
  <si>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</si>
  <si>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</si>
  <si>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</si>
  <si>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</si>
  <si>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</si>
  <si>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</si>
  <si>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</si>
  <si>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</si>
  <si>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</si>
  <si>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</si>
  <si>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</si>
  <si>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</si>
  <si>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</si>
  <si>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</si>
  <si>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</si>
  <si>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</si>
  <si>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</si>
  <si>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</si>
  <si>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</si>
  <si>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</si>
  <si>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</si>
  <si>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</si>
  <si>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r>
      <t xml:space="preserve">Доходы </t>
    </r>
    <r>
      <rPr>
        <sz val="9"/>
        <rFont val="Arial Cyr"/>
        <family val="0"/>
      </rPr>
      <t>(стр.030 + стр.040 + стр.050 + стр.060 + стр.070 + стр.090 + стр.100 + стр.110)</t>
    </r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</si>
  <si>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</si>
  <si>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</si>
  <si>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</si>
  <si>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</si>
  <si>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</si>
  <si>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</si>
  <si>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уменьшение стоимости материальных запасов
      в том числе:</t>
  </si>
  <si>
    <t>Чистое поступление прав пользования активом</t>
  </si>
  <si>
    <t>уменьшение стоимости прав пользования активом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</si>
  <si>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</si>
  <si>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</si>
  <si>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</si>
  <si>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</si>
  <si>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</si>
  <si>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</si>
  <si>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</si>
  <si>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</si>
  <si>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</si>
  <si>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</si>
  <si>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</si>
  <si>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</si>
  <si>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</si>
  <si>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</si>
  <si>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</si>
  <si>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</si>
  <si>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</si>
  <si>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</si>
  <si>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</si>
  <si>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</si>
  <si>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</si>
  <si>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департамент культуры и национальной политики Кемеровской области</t>
  </si>
  <si>
    <t>С.А.Юдина</t>
  </si>
  <si>
    <t>01 января 2020 г.</t>
  </si>
  <si>
    <t>02176944</t>
  </si>
  <si>
    <t>ГПОУ "Кемеровский областной музыкальный колледж"</t>
  </si>
  <si>
    <t>Н.Е.Немыкина</t>
  </si>
  <si>
    <t>ГОД</t>
  </si>
  <si>
    <t>5</t>
  </si>
  <si>
    <t>01.01.2020</t>
  </si>
  <si>
    <t>3</t>
  </si>
  <si>
    <t>004</t>
  </si>
  <si>
    <t>500</t>
  </si>
  <si>
    <t>266</t>
  </si>
  <si>
    <t>272</t>
  </si>
  <si>
    <t>213</t>
  </si>
  <si>
    <t>227</t>
  </si>
  <si>
    <t>41X</t>
  </si>
  <si>
    <t>349</t>
  </si>
  <si>
    <t>449</t>
  </si>
  <si>
    <t>172</t>
  </si>
  <si>
    <t>121</t>
  </si>
  <si>
    <t>135</t>
  </si>
  <si>
    <t>155</t>
  </si>
  <si>
    <t>186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</si>
  <si>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</si>
  <si>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</si>
  <si>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</si>
  <si>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</si>
  <si>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</si>
  <si>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</si>
  <si>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</si>
  <si>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</si>
  <si>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</si>
  <si>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</si>
  <si>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</si>
  <si>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</si>
  <si>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</si>
  <si>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</si>
  <si>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</si>
  <si>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</si>
  <si>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</si>
  <si>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</si>
  <si>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 от бюджетов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</si>
  <si>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</si>
  <si>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</si>
  <si>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</si>
  <si>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</si>
  <si>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</si>
  <si>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</si>
  <si>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</si>
  <si>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</si>
  <si>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</si>
  <si>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</si>
  <si>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</si>
  <si>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</si>
  <si>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</si>
  <si>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</si>
  <si>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</si>
  <si>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</si>
  <si>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</si>
  <si>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</si>
  <si>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в том числе:</t>
  </si>
  <si>
    <t>в том числе:
увеличение стоимости прав пользования активом</t>
  </si>
  <si>
    <t>32701000</t>
  </si>
  <si>
    <t>в том числе:
поступление денежных средств и их эквивалентов</t>
  </si>
  <si>
    <t>162</t>
  </si>
  <si>
    <t>Безвозмездные  поступления капитального характера от бюджетов
                   в том числе:</t>
  </si>
  <si>
    <t>296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</si>
  <si>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</si>
  <si>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</si>
  <si>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</si>
  <si>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Уменьшение стоимости продуктов питания</t>
  </si>
  <si>
    <t>443</t>
  </si>
  <si>
    <t>Уменьшение стоимости горюче-смазочных материалов</t>
  </si>
  <si>
    <t>444</t>
  </si>
  <si>
    <t>Уменьшение стоимости строительных материалов</t>
  </si>
  <si>
    <t>Уменьшение стоимости прочих оборотных ценностей (материалов)</t>
  </si>
  <si>
    <t>446</t>
  </si>
  <si>
    <t>Уменьшение стоимости прочих материальных запасов однократного применения</t>
  </si>
  <si>
    <t>Увеличение стоимости продуктов питания</t>
  </si>
  <si>
    <t>342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</si>
  <si>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</si>
  <si>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</si>
  <si>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</si>
  <si>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</si>
  <si>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346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</si>
  <si>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</si>
  <si>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</si>
  <si>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Налоги, пошлины и сборы</t>
  </si>
  <si>
    <t>291</t>
  </si>
  <si>
    <t>Иные выплаты текущего характера физическим лицам</t>
  </si>
  <si>
    <t>Амортизация</t>
  </si>
  <si>
    <t>271</t>
  </si>
  <si>
    <t>Расходование материальных запасов</t>
  </si>
  <si>
    <t>Пособия по социальной помощи населению в денежной форме</t>
  </si>
  <si>
    <t>262</t>
  </si>
  <si>
    <t>Социальные пособия и компенсации персоналу в денежной форме</t>
  </si>
  <si>
    <t>221</t>
  </si>
  <si>
    <t>Услуги связи</t>
  </si>
  <si>
    <t>222</t>
  </si>
  <si>
    <t>Транспортные услуги</t>
  </si>
  <si>
    <t>Коммунальные услуги</t>
  </si>
  <si>
    <t>223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</si>
  <si>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</si>
  <si>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</si>
  <si>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</si>
  <si>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</si>
  <si>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</si>
  <si>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</si>
  <si>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</si>
  <si>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211</t>
  </si>
  <si>
    <t>Заработная плата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</si>
  <si>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</si>
  <si>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</si>
  <si>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</si>
  <si>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Доходы от безвозмездного права пользования активом, предоставленным сектором государственного управления</t>
  </si>
  <si>
    <t>Доходы от выбытия активов</t>
  </si>
  <si>
    <t>Поступления капитального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</si>
  <si>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</si>
  <si>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</si>
  <si>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</si>
  <si>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Доходы от оказания платных услуг (работ)</t>
  </si>
  <si>
    <t>131</t>
  </si>
  <si>
    <t>Доходы по условным арендным платежам</t>
  </si>
  <si>
    <t>Доходы от операционной аренды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</si>
</sst>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8"/>
      <name val="Arial Cyr"/>
      <family val="0"/>
    </font>
    <font>
      <i/>
      <sz val="12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0" fillId="38" borderId="2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14" fontId="3" fillId="0" borderId="17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1" fillId="0" borderId="0" xfId="89" applyNumberFormat="1" applyFont="1" applyAlignment="1">
      <alignment horizontal="left"/>
      <protection/>
    </xf>
    <xf numFmtId="49" fontId="31" fillId="0" borderId="0" xfId="89" applyNumberFormat="1" applyFont="1" applyAlignment="1">
      <alignment horizontal="left"/>
      <protection/>
    </xf>
    <xf numFmtId="164" fontId="3" fillId="42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0" borderId="15" xfId="0" applyNumberFormat="1" applyFont="1" applyBorder="1" applyAlignment="1" applyProtection="1">
      <alignment horizontal="right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/>
    </xf>
    <xf numFmtId="49" fontId="24" fillId="42" borderId="29" xfId="0" applyNumberFormat="1" applyFont="1" applyFill="1" applyBorder="1" applyAlignment="1" applyProtection="1">
      <alignment horizontal="center" wrapText="1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49" fontId="3" fillId="42" borderId="19" xfId="0" applyNumberFormat="1" applyFont="1" applyFill="1" applyBorder="1" applyAlignment="1" applyProtection="1">
      <alignment horizontal="center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3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6" fillId="42" borderId="29" xfId="0" applyNumberFormat="1" applyFont="1" applyFill="1" applyBorder="1" applyAlignment="1" applyProtection="1">
      <alignment horizontal="left" wrapText="1"/>
      <protection/>
    </xf>
    <xf numFmtId="164" fontId="3" fillId="44" borderId="19" xfId="0" applyNumberFormat="1" applyFont="1" applyFill="1" applyBorder="1" applyAlignment="1" applyProtection="1">
      <alignment horizontal="right"/>
      <protection/>
    </xf>
    <xf numFmtId="164" fontId="3" fillId="44" borderId="31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45" borderId="34" xfId="0" applyNumberFormat="1" applyFont="1" applyFill="1" applyBorder="1" applyAlignment="1" applyProtection="1">
      <alignment horizontal="right"/>
      <protection/>
    </xf>
    <xf numFmtId="49" fontId="3" fillId="0" borderId="32" xfId="0" applyNumberFormat="1" applyFont="1" applyFill="1" applyBorder="1" applyAlignment="1" applyProtection="1">
      <alignment horizontal="left" wrapText="1" indent="1"/>
      <protection/>
    </xf>
    <xf numFmtId="164" fontId="3" fillId="0" borderId="14" xfId="0" applyNumberFormat="1" applyFont="1" applyBorder="1" applyAlignment="1" applyProtection="1">
      <alignment horizontal="right"/>
      <protection/>
    </xf>
    <xf numFmtId="164" fontId="3" fillId="44" borderId="14" xfId="0" applyNumberFormat="1" applyFont="1" applyFill="1" applyBorder="1" applyAlignment="1" applyProtection="1">
      <alignment horizontal="right"/>
      <protection/>
    </xf>
    <xf numFmtId="164" fontId="3" fillId="44" borderId="34" xfId="0" applyNumberFormat="1" applyFont="1" applyFill="1" applyBorder="1" applyAlignment="1" applyProtection="1">
      <alignment horizontal="right"/>
      <protection/>
    </xf>
    <xf numFmtId="49" fontId="24" fillId="42" borderId="32" xfId="0" applyNumberFormat="1" applyFont="1" applyFill="1" applyBorder="1" applyAlignment="1" applyProtection="1">
      <alignment horizontal="center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45" borderId="36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25" fillId="42" borderId="32" xfId="0" applyNumberFormat="1" applyFont="1" applyFill="1" applyBorder="1" applyAlignment="1" applyProtection="1">
      <alignment horizontal="center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164" fontId="3" fillId="47" borderId="14" xfId="0" applyNumberFormat="1" applyFont="1" applyFill="1" applyBorder="1" applyAlignment="1" applyProtection="1">
      <alignment horizontal="right"/>
      <protection/>
    </xf>
    <xf numFmtId="164" fontId="3" fillId="47" borderId="34" xfId="0" applyNumberFormat="1" applyFont="1" applyFill="1" applyBorder="1" applyAlignment="1" applyProtection="1">
      <alignment horizontal="right"/>
      <protection/>
    </xf>
    <xf numFmtId="49" fontId="6" fillId="42" borderId="32" xfId="0" applyNumberFormat="1" applyFont="1" applyFill="1" applyBorder="1" applyAlignment="1" applyProtection="1">
      <alignment horizontal="left" wrapText="1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 vertical="center"/>
      <protection/>
    </xf>
    <xf numFmtId="164" fontId="3" fillId="44" borderId="15" xfId="0" applyNumberFormat="1" applyFont="1" applyFill="1" applyBorder="1" applyAlignment="1" applyProtection="1">
      <alignment horizontal="right"/>
      <protection/>
    </xf>
    <xf numFmtId="164" fontId="3" fillId="44" borderId="36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right"/>
      <protection/>
    </xf>
    <xf numFmtId="49" fontId="3" fillId="42" borderId="29" xfId="0" applyNumberFormat="1" applyFont="1" applyFill="1" applyBorder="1" applyAlignment="1" applyProtection="1">
      <alignment horizontal="left" wrapText="1" indent="4"/>
      <protection/>
    </xf>
    <xf numFmtId="49" fontId="3" fillId="42" borderId="30" xfId="0" applyNumberFormat="1" applyFont="1" applyFill="1" applyBorder="1" applyAlignment="1" applyProtection="1">
      <alignment horizontal="center"/>
      <protection/>
    </xf>
    <xf numFmtId="164" fontId="3" fillId="45" borderId="31" xfId="0" applyNumberFormat="1" applyFont="1" applyFill="1" applyBorder="1" applyAlignment="1" applyProtection="1">
      <alignment horizontal="right"/>
      <protection/>
    </xf>
    <xf numFmtId="49" fontId="3" fillId="42" borderId="32" xfId="0" applyNumberFormat="1" applyFont="1" applyFill="1" applyBorder="1" applyAlignment="1" applyProtection="1">
      <alignment horizontal="left" wrapText="1" indent="4"/>
      <protection/>
    </xf>
    <xf numFmtId="49" fontId="3" fillId="42" borderId="33" xfId="0" applyNumberFormat="1" applyFont="1" applyFill="1" applyBorder="1" applyAlignment="1" applyProtection="1">
      <alignment horizontal="center"/>
      <protection/>
    </xf>
    <xf numFmtId="49" fontId="3" fillId="42" borderId="14" xfId="0" applyNumberFormat="1" applyFont="1" applyFill="1" applyBorder="1" applyAlignment="1" applyProtection="1">
      <alignment horizontal="center"/>
      <protection/>
    </xf>
    <xf numFmtId="49" fontId="24" fillId="42" borderId="32" xfId="0" applyNumberFormat="1" applyFont="1" applyFill="1" applyBorder="1" applyAlignment="1" applyProtection="1">
      <alignment horizontal="left" wrapText="1"/>
      <protection/>
    </xf>
    <xf numFmtId="164" fontId="3" fillId="46" borderId="14" xfId="0" applyNumberFormat="1" applyFont="1" applyFill="1" applyBorder="1" applyAlignment="1" applyProtection="1">
      <alignment horizontal="right"/>
      <protection/>
    </xf>
    <xf numFmtId="164" fontId="3" fillId="46" borderId="34" xfId="0" applyNumberFormat="1" applyFont="1" applyFill="1" applyBorder="1" applyAlignment="1" applyProtection="1">
      <alignment horizontal="right"/>
      <protection/>
    </xf>
    <xf numFmtId="49" fontId="25" fillId="42" borderId="32" xfId="0" applyNumberFormat="1" applyFont="1" applyFill="1" applyBorder="1" applyAlignment="1" applyProtection="1">
      <alignment horizontal="left" wrapText="1"/>
      <protection/>
    </xf>
    <xf numFmtId="164" fontId="3" fillId="43" borderId="14" xfId="0" applyNumberFormat="1" applyFont="1" applyFill="1" applyBorder="1" applyAlignment="1" applyProtection="1">
      <alignment horizontal="right"/>
      <protection/>
    </xf>
    <xf numFmtId="164" fontId="3" fillId="43" borderId="34" xfId="0" applyNumberFormat="1" applyFont="1" applyFill="1" applyBorder="1" applyAlignment="1" applyProtection="1">
      <alignment horizontal="right"/>
      <protection/>
    </xf>
    <xf numFmtId="49" fontId="3" fillId="42" borderId="35" xfId="0" applyNumberFormat="1" applyFont="1" applyFill="1" applyBorder="1" applyAlignment="1" applyProtection="1">
      <alignment horizontal="center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25" fillId="42" borderId="29" xfId="0" applyNumberFormat="1" applyFont="1" applyFill="1" applyBorder="1" applyAlignment="1" applyProtection="1">
      <alignment horizontal="center" wrapText="1"/>
      <protection/>
    </xf>
    <xf numFmtId="164" fontId="3" fillId="43" borderId="19" xfId="0" applyNumberFormat="1" applyFont="1" applyFill="1" applyBorder="1" applyAlignment="1" applyProtection="1">
      <alignment horizontal="right"/>
      <protection/>
    </xf>
    <xf numFmtId="164" fontId="3" fillId="43" borderId="31" xfId="0" applyNumberFormat="1" applyFont="1" applyFill="1" applyBorder="1" applyAlignment="1" applyProtection="1">
      <alignment horizontal="right"/>
      <protection/>
    </xf>
    <xf numFmtId="49" fontId="3" fillId="42" borderId="15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32" xfId="0" applyNumberFormat="1" applyFont="1" applyFill="1" applyBorder="1" applyAlignment="1" applyProtection="1">
      <alignment horizontal="left" wrapText="1" indent="4"/>
      <protection/>
    </xf>
    <xf numFmtId="0" fontId="3" fillId="0" borderId="17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42" borderId="19" xfId="0" applyNumberFormat="1" applyFont="1" applyFill="1" applyBorder="1" applyAlignment="1" applyProtection="1">
      <alignment horizontal="center" wrapText="1"/>
      <protection/>
    </xf>
    <xf numFmtId="49" fontId="3" fillId="48" borderId="32" xfId="0" applyNumberFormat="1" applyFont="1" applyFill="1" applyBorder="1" applyAlignment="1" applyProtection="1">
      <alignment horizontal="left" wrapText="1" indent="4"/>
      <protection/>
    </xf>
    <xf numFmtId="49" fontId="3" fillId="48" borderId="33" xfId="0" applyNumberFormat="1" applyFont="1" applyFill="1" applyBorder="1" applyAlignment="1" applyProtection="1">
      <alignment horizontal="center"/>
      <protection/>
    </xf>
    <xf numFmtId="49" fontId="3" fillId="48" borderId="14" xfId="0" applyNumberFormat="1" applyFont="1" applyFill="1" applyBorder="1" applyAlignment="1" applyProtection="1">
      <alignment horizontal="center"/>
      <protection locked="0"/>
    </xf>
    <xf numFmtId="164" fontId="3" fillId="48" borderId="14" xfId="0" applyNumberFormat="1" applyFont="1" applyFill="1" applyBorder="1" applyAlignment="1" applyProtection="1">
      <alignment horizontal="right"/>
      <protection locked="0"/>
    </xf>
    <xf numFmtId="164" fontId="3" fillId="49" borderId="34" xfId="0" applyNumberFormat="1" applyFont="1" applyFill="1" applyBorder="1" applyAlignment="1" applyProtection="1">
      <alignment horizontal="right"/>
      <protection/>
    </xf>
    <xf numFmtId="0" fontId="3" fillId="48" borderId="0" xfId="0" applyFont="1" applyFill="1" applyAlignment="1">
      <alignment/>
    </xf>
    <xf numFmtId="164" fontId="3" fillId="48" borderId="14" xfId="0" applyNumberFormat="1" applyFont="1" applyFill="1" applyBorder="1" applyAlignment="1" applyProtection="1">
      <alignment horizontal="right"/>
      <protection locked="0"/>
    </xf>
    <xf numFmtId="49" fontId="3" fillId="48" borderId="32" xfId="0" applyNumberFormat="1" applyFont="1" applyFill="1" applyBorder="1" applyAlignment="1" applyProtection="1">
      <alignment horizontal="left" wrapText="1" indent="4"/>
      <protection/>
    </xf>
    <xf numFmtId="49" fontId="3" fillId="48" borderId="33" xfId="0" applyNumberFormat="1" applyFont="1" applyFill="1" applyBorder="1" applyAlignment="1" applyProtection="1">
      <alignment horizontal="center"/>
      <protection/>
    </xf>
    <xf numFmtId="49" fontId="3" fillId="48" borderId="14" xfId="0" applyNumberFormat="1" applyFont="1" applyFill="1" applyBorder="1" applyAlignment="1" applyProtection="1">
      <alignment horizontal="center"/>
      <protection locked="0"/>
    </xf>
    <xf numFmtId="164" fontId="3" fillId="50" borderId="14" xfId="0" applyNumberFormat="1" applyFont="1" applyFill="1" applyBorder="1" applyAlignment="1" applyProtection="1">
      <alignment horizontal="right"/>
      <protection/>
    </xf>
    <xf numFmtId="164" fontId="3" fillId="49" borderId="34" xfId="0" applyNumberFormat="1" applyFont="1" applyFill="1" applyBorder="1" applyAlignment="1" applyProtection="1">
      <alignment horizontal="right"/>
      <protection/>
    </xf>
    <xf numFmtId="0" fontId="0" fillId="48" borderId="38" xfId="0" applyFont="1" applyFill="1" applyBorder="1" applyAlignment="1">
      <alignment horizontal="center"/>
    </xf>
    <xf numFmtId="49" fontId="0" fillId="48" borderId="38" xfId="0" applyNumberFormat="1" applyFont="1" applyFill="1" applyBorder="1" applyAlignment="1">
      <alignment horizontal="left" indent="1"/>
    </xf>
    <xf numFmtId="0" fontId="27" fillId="48" borderId="39" xfId="0" applyFont="1" applyFill="1" applyBorder="1" applyAlignment="1">
      <alignment horizontal="right"/>
    </xf>
    <xf numFmtId="0" fontId="27" fillId="48" borderId="0" xfId="0" applyFont="1" applyFill="1" applyBorder="1" applyAlignment="1">
      <alignment horizontal="right"/>
    </xf>
    <xf numFmtId="0" fontId="27" fillId="48" borderId="40" xfId="0" applyFont="1" applyFill="1" applyBorder="1" applyAlignment="1">
      <alignment horizontal="right"/>
    </xf>
    <xf numFmtId="0" fontId="27" fillId="48" borderId="41" xfId="0" applyFont="1" applyFill="1" applyBorder="1" applyAlignment="1">
      <alignment horizontal="right"/>
    </xf>
    <xf numFmtId="49" fontId="7" fillId="48" borderId="0" xfId="0" applyNumberFormat="1" applyFont="1" applyFill="1" applyBorder="1" applyAlignment="1">
      <alignment horizontal="left" indent="1"/>
    </xf>
    <xf numFmtId="49" fontId="7" fillId="48" borderId="42" xfId="0" applyNumberFormat="1" applyFont="1" applyFill="1" applyBorder="1" applyAlignment="1">
      <alignment horizontal="left" indent="1"/>
    </xf>
    <xf numFmtId="14" fontId="7" fillId="48" borderId="0" xfId="0" applyNumberFormat="1" applyFont="1" applyFill="1" applyBorder="1" applyAlignment="1">
      <alignment horizontal="left" indent="1"/>
    </xf>
    <xf numFmtId="14" fontId="7" fillId="48" borderId="42" xfId="0" applyNumberFormat="1" applyFont="1" applyFill="1" applyBorder="1" applyAlignment="1">
      <alignment horizontal="left" indent="1"/>
    </xf>
    <xf numFmtId="49" fontId="7" fillId="48" borderId="41" xfId="0" applyNumberFormat="1" applyFont="1" applyFill="1" applyBorder="1" applyAlignment="1">
      <alignment horizontal="left" wrapText="1" indent="1"/>
    </xf>
    <xf numFmtId="49" fontId="7" fillId="48" borderId="43" xfId="0" applyNumberFormat="1" applyFont="1" applyFill="1" applyBorder="1" applyAlignment="1">
      <alignment horizontal="left" wrapText="1" inden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7" fillId="48" borderId="47" xfId="0" applyFont="1" applyFill="1" applyBorder="1" applyAlignment="1">
      <alignment horizontal="right"/>
    </xf>
    <xf numFmtId="0" fontId="27" fillId="48" borderId="38" xfId="0" applyFont="1" applyFill="1" applyBorder="1" applyAlignment="1">
      <alignment horizontal="right"/>
    </xf>
    <xf numFmtId="49" fontId="7" fillId="48" borderId="38" xfId="0" applyNumberFormat="1" applyFont="1" applyFill="1" applyBorder="1" applyAlignment="1">
      <alignment horizontal="left" indent="1"/>
    </xf>
    <xf numFmtId="49" fontId="7" fillId="48" borderId="48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 applyProtection="1">
      <alignment horizontal="left" wrapText="1"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182</xdr:row>
      <xdr:rowOff>57150</xdr:rowOff>
    </xdr:from>
    <xdr:to>
      <xdr:col>3</xdr:col>
      <xdr:colOff>1152525</xdr:colOff>
      <xdr:row>182</xdr:row>
      <xdr:rowOff>581025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07181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A1" sqref="A1:F1"/>
    </sheetView>
  </sheetViews>
  <sheetFormatPr defaultColWidth="9.125" defaultRowHeight="12.75"/>
  <cols>
    <col min="1" max="1" width="62.375" style="13" customWidth="1"/>
    <col min="2" max="2" width="4.625" style="13" customWidth="1"/>
    <col min="3" max="3" width="5.50390625" style="13" customWidth="1"/>
    <col min="4" max="5" width="17.625" style="13" customWidth="1"/>
    <col min="6" max="7" width="17.625" style="12" customWidth="1"/>
    <col min="8" max="8" width="9.125" style="1" hidden="1" customWidth="1"/>
    <col min="9" max="9" width="10.375" style="1" hidden="1" customWidth="1"/>
    <col min="10" max="10" width="9.125" style="1" customWidth="1"/>
    <col min="11" max="16384" width="9.125" style="1" customWidth="1"/>
  </cols>
  <sheetData>
    <row r="1" spans="1:9" ht="15">
      <c r="A1" s="188" t="s">
        <v>0</v>
      </c>
      <c r="B1" s="189"/>
      <c r="C1" s="189"/>
      <c r="D1" s="189"/>
      <c r="E1" s="189"/>
      <c r="F1" s="190"/>
      <c r="G1" s="40" t="s">
        <v>1</v>
      </c>
      <c r="H1" s="6" t="s">
        <v>213</v>
      </c>
      <c r="I1" s="3" t="s">
        <v>128</v>
      </c>
    </row>
    <row r="2" spans="1:9" ht="15">
      <c r="A2" s="2"/>
      <c r="B2" s="2"/>
      <c r="C2" s="2"/>
      <c r="D2" s="2"/>
      <c r="E2" s="2"/>
      <c r="F2" s="7" t="s">
        <v>99</v>
      </c>
      <c r="G2" s="41" t="s">
        <v>2</v>
      </c>
      <c r="H2" s="6" t="s">
        <v>210</v>
      </c>
      <c r="I2" s="3" t="s">
        <v>127</v>
      </c>
    </row>
    <row r="3" spans="1:9" ht="15">
      <c r="A3" s="4"/>
      <c r="B3" s="3" t="s">
        <v>104</v>
      </c>
      <c r="C3" s="194" t="s">
        <v>205</v>
      </c>
      <c r="D3" s="194"/>
      <c r="E3" s="3"/>
      <c r="F3" s="7" t="s">
        <v>100</v>
      </c>
      <c r="G3" s="37">
        <v>43831</v>
      </c>
      <c r="H3" s="6" t="s">
        <v>214</v>
      </c>
      <c r="I3" s="3" t="s">
        <v>129</v>
      </c>
    </row>
    <row r="4" spans="1:9" ht="25.5" customHeight="1">
      <c r="A4" s="5" t="s">
        <v>105</v>
      </c>
      <c r="B4" s="196" t="s">
        <v>207</v>
      </c>
      <c r="C4" s="196"/>
      <c r="D4" s="196"/>
      <c r="E4" s="196"/>
      <c r="F4" s="7" t="s">
        <v>101</v>
      </c>
      <c r="G4" s="36" t="s">
        <v>206</v>
      </c>
      <c r="H4" s="6" t="s">
        <v>211</v>
      </c>
      <c r="I4" s="3" t="s">
        <v>130</v>
      </c>
    </row>
    <row r="5" spans="1:9" ht="29.25" customHeight="1">
      <c r="A5" s="5" t="s">
        <v>106</v>
      </c>
      <c r="B5" s="197"/>
      <c r="C5" s="197"/>
      <c r="D5" s="197"/>
      <c r="E5" s="197"/>
      <c r="F5" s="7" t="s">
        <v>119</v>
      </c>
      <c r="G5" s="153">
        <v>4207023636</v>
      </c>
      <c r="H5" s="6"/>
      <c r="I5" s="3" t="s">
        <v>131</v>
      </c>
    </row>
    <row r="6" spans="1:9" ht="25.5" customHeight="1">
      <c r="A6" s="5" t="s">
        <v>107</v>
      </c>
      <c r="B6" s="197" t="s">
        <v>203</v>
      </c>
      <c r="C6" s="197"/>
      <c r="D6" s="197"/>
      <c r="E6" s="197"/>
      <c r="F6" s="7" t="s">
        <v>120</v>
      </c>
      <c r="G6" s="35" t="s">
        <v>266</v>
      </c>
      <c r="H6" s="6" t="s">
        <v>212</v>
      </c>
      <c r="I6" s="3" t="s">
        <v>132</v>
      </c>
    </row>
    <row r="7" spans="2:9" ht="15">
      <c r="B7" s="195"/>
      <c r="C7" s="195"/>
      <c r="D7" s="195"/>
      <c r="E7" s="195"/>
      <c r="F7" s="7" t="s">
        <v>101</v>
      </c>
      <c r="G7" s="36"/>
      <c r="H7" s="6"/>
      <c r="I7" s="3" t="s">
        <v>133</v>
      </c>
    </row>
    <row r="8" spans="1:9" ht="28.5" customHeight="1">
      <c r="A8" s="5" t="s">
        <v>108</v>
      </c>
      <c r="B8" s="196"/>
      <c r="C8" s="196"/>
      <c r="D8" s="196"/>
      <c r="E8" s="196"/>
      <c r="F8" s="7" t="s">
        <v>119</v>
      </c>
      <c r="G8" s="36"/>
      <c r="H8" s="6"/>
      <c r="I8" s="3" t="s">
        <v>134</v>
      </c>
    </row>
    <row r="9" spans="1:9" ht="15">
      <c r="A9" s="8" t="s">
        <v>3</v>
      </c>
      <c r="B9"/>
      <c r="C9" s="6"/>
      <c r="D9" s="9"/>
      <c r="E9" s="9"/>
      <c r="F9" s="7" t="s">
        <v>102</v>
      </c>
      <c r="G9" s="154" t="s">
        <v>213</v>
      </c>
      <c r="H9" s="6" t="s">
        <v>209</v>
      </c>
      <c r="I9" s="3" t="s">
        <v>135</v>
      </c>
    </row>
    <row r="10" spans="1:9" ht="15" thickBot="1">
      <c r="A10" s="4" t="s">
        <v>200</v>
      </c>
      <c r="B10"/>
      <c r="C10" s="6"/>
      <c r="D10" s="9"/>
      <c r="E10" s="9"/>
      <c r="F10" s="7" t="s">
        <v>103</v>
      </c>
      <c r="G10" s="10">
        <v>383</v>
      </c>
      <c r="H10" s="6"/>
      <c r="I10" s="3" t="s">
        <v>136</v>
      </c>
    </row>
    <row r="11" spans="1:9" ht="15">
      <c r="A11" s="9"/>
      <c r="B11" s="9"/>
      <c r="C11" s="9"/>
      <c r="D11" s="9"/>
      <c r="E11" s="9"/>
      <c r="F11" s="9"/>
      <c r="G11" s="9"/>
      <c r="H11" s="6"/>
      <c r="I11" s="3" t="s">
        <v>137</v>
      </c>
    </row>
    <row r="12" spans="1:9" s="3" customFormat="1" ht="12" customHeight="1">
      <c r="A12" s="53"/>
      <c r="B12" s="54" t="s">
        <v>4</v>
      </c>
      <c r="C12" s="191" t="s">
        <v>5</v>
      </c>
      <c r="D12" s="55" t="s">
        <v>6</v>
      </c>
      <c r="E12" s="55" t="s">
        <v>121</v>
      </c>
      <c r="F12" s="56" t="s">
        <v>124</v>
      </c>
      <c r="G12" s="57"/>
      <c r="H12" s="6"/>
      <c r="I12" s="3" t="s">
        <v>138</v>
      </c>
    </row>
    <row r="13" spans="1:9" s="3" customFormat="1" ht="12" customHeight="1">
      <c r="A13" s="58" t="s">
        <v>7</v>
      </c>
      <c r="B13" s="59" t="s">
        <v>8</v>
      </c>
      <c r="C13" s="192"/>
      <c r="D13" s="60" t="s">
        <v>9</v>
      </c>
      <c r="E13" s="60" t="s">
        <v>122</v>
      </c>
      <c r="F13" s="61" t="s">
        <v>125</v>
      </c>
      <c r="G13" s="62" t="s">
        <v>10</v>
      </c>
      <c r="H13" s="6" t="s">
        <v>208</v>
      </c>
      <c r="I13" s="3" t="s">
        <v>139</v>
      </c>
    </row>
    <row r="14" spans="1:9" s="3" customFormat="1" ht="12" customHeight="1">
      <c r="A14" s="63"/>
      <c r="B14" s="59" t="s">
        <v>11</v>
      </c>
      <c r="C14" s="193"/>
      <c r="D14" s="64" t="s">
        <v>12</v>
      </c>
      <c r="E14" s="60" t="s">
        <v>123</v>
      </c>
      <c r="F14" s="61" t="s">
        <v>126</v>
      </c>
      <c r="G14" s="62"/>
      <c r="H14" s="6"/>
      <c r="I14" s="3" t="s">
        <v>140</v>
      </c>
    </row>
    <row r="15" spans="1:9" s="3" customFormat="1" ht="12" customHeight="1" thickBot="1">
      <c r="A15" s="65">
        <v>1</v>
      </c>
      <c r="B15" s="66">
        <v>2</v>
      </c>
      <c r="C15" s="66">
        <v>3</v>
      </c>
      <c r="D15" s="67">
        <v>4</v>
      </c>
      <c r="E15" s="67">
        <v>5</v>
      </c>
      <c r="F15" s="56" t="s">
        <v>13</v>
      </c>
      <c r="G15" s="68" t="s">
        <v>14</v>
      </c>
      <c r="H15" s="6"/>
      <c r="I15" s="3" t="s">
        <v>141</v>
      </c>
    </row>
    <row r="16" spans="1:7" s="3" customFormat="1" ht="23.25">
      <c r="A16" s="69" t="s">
        <v>172</v>
      </c>
      <c r="B16" s="70" t="s">
        <v>15</v>
      </c>
      <c r="C16" s="71" t="s">
        <v>16</v>
      </c>
      <c r="D16" s="72">
        <f>D17+D20+D24+D27+D31+D34+D42+D45</f>
        <v>2821500</v>
      </c>
      <c r="E16" s="72">
        <f>E17+E20+E24+E27+E31+E34+E42+E45</f>
        <v>50316945.2</v>
      </c>
      <c r="F16" s="72">
        <f>F17+F20+F24+F27+F31+F34+F42+F45</f>
        <v>1671692.64</v>
      </c>
      <c r="G16" s="73">
        <f>G17+G20+G24+G27+G31+G34+G42+G45</f>
        <v>54810137.84</v>
      </c>
    </row>
    <row r="17" spans="1:7" s="3" customFormat="1" ht="22.5">
      <c r="A17" s="74" t="s">
        <v>242</v>
      </c>
      <c r="B17" s="75" t="s">
        <v>17</v>
      </c>
      <c r="C17" s="76" t="s">
        <v>223</v>
      </c>
      <c r="D17" s="77">
        <f>SUM(D18:D19)</f>
        <v>0</v>
      </c>
      <c r="E17" s="77">
        <f>SUM(E18:E19)</f>
        <v>0</v>
      </c>
      <c r="F17" s="77">
        <f>SUM(F18:F19)</f>
        <v>49656</v>
      </c>
      <c r="G17" s="78">
        <f>SUM(G18:G19)</f>
        <v>49656</v>
      </c>
    </row>
    <row r="18" spans="1:7" s="3" customFormat="1" ht="9.75">
      <c r="A18" s="152" t="s">
        <v>327</v>
      </c>
      <c r="B18" s="79" t="s">
        <v>17</v>
      </c>
      <c r="C18" s="150" t="s">
        <v>223</v>
      </c>
      <c r="D18" s="48"/>
      <c r="E18" s="48"/>
      <c r="F18" s="49">
        <v>49656</v>
      </c>
      <c r="G18" s="82">
        <f>SUM(D18:F18)</f>
        <v>49656</v>
      </c>
    </row>
    <row r="19" spans="1:7" s="3" customFormat="1" ht="9.75" hidden="1">
      <c r="A19" s="83"/>
      <c r="B19" s="79"/>
      <c r="C19" s="80"/>
      <c r="D19" s="48"/>
      <c r="E19" s="48"/>
      <c r="F19" s="81"/>
      <c r="G19" s="82"/>
    </row>
    <row r="20" spans="1:7" s="3" customFormat="1" ht="22.5">
      <c r="A20" s="74" t="s">
        <v>243</v>
      </c>
      <c r="B20" s="75" t="s">
        <v>18</v>
      </c>
      <c r="C20" s="76" t="s">
        <v>224</v>
      </c>
      <c r="D20" s="77">
        <f>SUM(D21:D23)</f>
        <v>0</v>
      </c>
      <c r="E20" s="77">
        <f>SUM(E21:E23)</f>
        <v>50394900</v>
      </c>
      <c r="F20" s="77">
        <f>SUM(F21:F23)</f>
        <v>1283806.64</v>
      </c>
      <c r="G20" s="78">
        <f>SUM(G21:G23)</f>
        <v>51678706.64</v>
      </c>
    </row>
    <row r="21" spans="1:7" s="3" customFormat="1" ht="9.75">
      <c r="A21" s="152" t="s">
        <v>324</v>
      </c>
      <c r="B21" s="79" t="s">
        <v>18</v>
      </c>
      <c r="C21" s="150" t="s">
        <v>325</v>
      </c>
      <c r="D21" s="48"/>
      <c r="E21" s="50">
        <v>50394900</v>
      </c>
      <c r="F21" s="50">
        <v>1275112</v>
      </c>
      <c r="G21" s="82">
        <f>SUM(D21:F21)</f>
        <v>51670012</v>
      </c>
    </row>
    <row r="22" spans="1:7" s="3" customFormat="1" ht="9.75">
      <c r="A22" s="152" t="s">
        <v>326</v>
      </c>
      <c r="B22" s="79" t="s">
        <v>18</v>
      </c>
      <c r="C22" s="150" t="s">
        <v>224</v>
      </c>
      <c r="D22" s="48"/>
      <c r="E22" s="50"/>
      <c r="F22" s="50">
        <v>8694.64</v>
      </c>
      <c r="G22" s="82">
        <f>SUM(D22:F22)</f>
        <v>8694.64</v>
      </c>
    </row>
    <row r="23" spans="1:7" s="3" customFormat="1" ht="9.75" hidden="1">
      <c r="A23" s="83"/>
      <c r="B23" s="79"/>
      <c r="C23" s="80"/>
      <c r="D23" s="48"/>
      <c r="E23" s="84"/>
      <c r="F23" s="84"/>
      <c r="G23" s="82"/>
    </row>
    <row r="24" spans="1:7" s="3" customFormat="1" ht="22.5">
      <c r="A24" s="74" t="s">
        <v>244</v>
      </c>
      <c r="B24" s="75" t="s">
        <v>19</v>
      </c>
      <c r="C24" s="76" t="s">
        <v>20</v>
      </c>
      <c r="D24" s="77">
        <f>SUM(D25:D26)</f>
        <v>0</v>
      </c>
      <c r="E24" s="77">
        <f>SUM(E25:E26)</f>
        <v>0</v>
      </c>
      <c r="F24" s="77">
        <f>SUM(F25:F26)</f>
        <v>0</v>
      </c>
      <c r="G24" s="78">
        <f>SUM(G25:G26)</f>
        <v>0</v>
      </c>
    </row>
    <row r="25" spans="1:9" s="3" customFormat="1" ht="9.75">
      <c r="A25" s="163"/>
      <c r="B25" s="164"/>
      <c r="C25" s="165"/>
      <c r="D25" s="166"/>
      <c r="E25" s="166"/>
      <c r="F25" s="162"/>
      <c r="G25" s="167">
        <f>SUM(D25:F25)</f>
        <v>0</v>
      </c>
      <c r="H25" s="161"/>
      <c r="I25" s="161"/>
    </row>
    <row r="26" spans="1:7" s="3" customFormat="1" ht="9.75" hidden="1">
      <c r="A26" s="83"/>
      <c r="B26" s="79"/>
      <c r="C26" s="80"/>
      <c r="D26" s="48"/>
      <c r="E26" s="48"/>
      <c r="F26" s="81"/>
      <c r="G26" s="82"/>
    </row>
    <row r="27" spans="1:7" s="3" customFormat="1" ht="22.5">
      <c r="A27" s="74" t="s">
        <v>245</v>
      </c>
      <c r="B27" s="75" t="s">
        <v>21</v>
      </c>
      <c r="C27" s="76" t="s">
        <v>225</v>
      </c>
      <c r="D27" s="77">
        <f>SUM(D28:D30)</f>
        <v>2598760.32</v>
      </c>
      <c r="E27" s="77">
        <f>SUM(E28:E30)</f>
        <v>0</v>
      </c>
      <c r="F27" s="77">
        <f>SUM(F28:F30)</f>
        <v>338230</v>
      </c>
      <c r="G27" s="78">
        <f>SUM(G28:G30)</f>
        <v>2936990.32</v>
      </c>
    </row>
    <row r="28" spans="1:7" s="3" customFormat="1" ht="20.25">
      <c r="A28" s="152" t="s">
        <v>322</v>
      </c>
      <c r="B28" s="79" t="s">
        <v>21</v>
      </c>
      <c r="C28" s="150" t="s">
        <v>321</v>
      </c>
      <c r="D28" s="50">
        <v>2598760.32</v>
      </c>
      <c r="E28" s="48"/>
      <c r="F28" s="50"/>
      <c r="G28" s="82">
        <f>SUM(D28:F28)</f>
        <v>2598760.32</v>
      </c>
    </row>
    <row r="29" spans="1:7" s="3" customFormat="1" ht="20.25">
      <c r="A29" s="152" t="s">
        <v>323</v>
      </c>
      <c r="B29" s="79" t="s">
        <v>21</v>
      </c>
      <c r="C29" s="150" t="s">
        <v>225</v>
      </c>
      <c r="D29" s="50"/>
      <c r="E29" s="48"/>
      <c r="F29" s="50">
        <v>338230</v>
      </c>
      <c r="G29" s="82">
        <f>SUM(D29:F29)</f>
        <v>338230</v>
      </c>
    </row>
    <row r="30" spans="1:7" s="3" customFormat="1" ht="9.75" hidden="1">
      <c r="A30" s="83"/>
      <c r="B30" s="79"/>
      <c r="C30" s="80"/>
      <c r="D30" s="84"/>
      <c r="E30" s="48"/>
      <c r="F30" s="84"/>
      <c r="G30" s="82"/>
    </row>
    <row r="31" spans="1:7" s="3" customFormat="1" ht="22.5">
      <c r="A31" s="74" t="s">
        <v>269</v>
      </c>
      <c r="B31" s="75" t="s">
        <v>165</v>
      </c>
      <c r="C31" s="76" t="s">
        <v>268</v>
      </c>
      <c r="D31" s="77">
        <f>SUM(D32:D33)</f>
        <v>222739.68</v>
      </c>
      <c r="E31" s="77">
        <f>SUM(E32:E33)</f>
        <v>0</v>
      </c>
      <c r="F31" s="77">
        <f>SUM(F32:F33)</f>
        <v>0</v>
      </c>
      <c r="G31" s="78">
        <f>SUM(G32:G33)</f>
        <v>222739.68</v>
      </c>
    </row>
    <row r="32" spans="1:7" s="3" customFormat="1" ht="20.25">
      <c r="A32" s="152" t="s">
        <v>320</v>
      </c>
      <c r="B32" s="79" t="s">
        <v>165</v>
      </c>
      <c r="C32" s="150" t="s">
        <v>268</v>
      </c>
      <c r="D32" s="50">
        <v>222739.68</v>
      </c>
      <c r="E32" s="50"/>
      <c r="F32" s="50"/>
      <c r="G32" s="82">
        <f>SUM(D32:F32)</f>
        <v>222739.68</v>
      </c>
    </row>
    <row r="33" spans="1:7" s="3" customFormat="1" ht="9.75" hidden="1">
      <c r="A33" s="83"/>
      <c r="B33" s="79"/>
      <c r="C33" s="80"/>
      <c r="D33" s="84"/>
      <c r="E33" s="84"/>
      <c r="F33" s="84"/>
      <c r="G33" s="82"/>
    </row>
    <row r="34" spans="1:7" s="3" customFormat="1" ht="22.5">
      <c r="A34" s="74" t="s">
        <v>246</v>
      </c>
      <c r="B34" s="75" t="s">
        <v>23</v>
      </c>
      <c r="C34" s="76" t="s">
        <v>222</v>
      </c>
      <c r="D34" s="77">
        <f>SUM(D35:D36)</f>
        <v>0</v>
      </c>
      <c r="E34" s="77">
        <f>SUM(E35:E36)</f>
        <v>-77968.8</v>
      </c>
      <c r="F34" s="77">
        <f>SUM(F35:F36)</f>
        <v>0</v>
      </c>
      <c r="G34" s="78">
        <f>SUM(G35:G36)</f>
        <v>-77968.8</v>
      </c>
    </row>
    <row r="35" spans="1:7" s="3" customFormat="1" ht="9.75">
      <c r="A35" s="152" t="s">
        <v>319</v>
      </c>
      <c r="B35" s="79" t="s">
        <v>23</v>
      </c>
      <c r="C35" s="150" t="s">
        <v>222</v>
      </c>
      <c r="D35" s="50"/>
      <c r="E35" s="49">
        <v>-77968.8</v>
      </c>
      <c r="F35" s="49"/>
      <c r="G35" s="82">
        <f>SUM(D35:F35)</f>
        <v>-77968.8</v>
      </c>
    </row>
    <row r="36" spans="1:7" s="3" customFormat="1" ht="0.75" customHeight="1" thickBot="1">
      <c r="A36" s="85"/>
      <c r="B36" s="86"/>
      <c r="C36" s="87"/>
      <c r="D36" s="88"/>
      <c r="E36" s="88"/>
      <c r="F36" s="88"/>
      <c r="G36" s="89"/>
    </row>
    <row r="37" spans="1:9" s="3" customFormat="1" ht="12" customHeight="1">
      <c r="A37" s="90"/>
      <c r="B37" s="90"/>
      <c r="C37" s="90"/>
      <c r="D37" s="90"/>
      <c r="E37" s="90"/>
      <c r="F37" s="90"/>
      <c r="G37" s="90" t="s">
        <v>25</v>
      </c>
      <c r="I37" s="46" t="s">
        <v>161</v>
      </c>
    </row>
    <row r="38" spans="1:9" s="3" customFormat="1" ht="12" customHeight="1">
      <c r="A38" s="53"/>
      <c r="B38" s="54" t="s">
        <v>4</v>
      </c>
      <c r="C38" s="191" t="s">
        <v>5</v>
      </c>
      <c r="D38" s="55" t="s">
        <v>6</v>
      </c>
      <c r="E38" s="55" t="s">
        <v>121</v>
      </c>
      <c r="F38" s="56" t="s">
        <v>124</v>
      </c>
      <c r="G38" s="91"/>
      <c r="I38" s="46" t="s">
        <v>162</v>
      </c>
    </row>
    <row r="39" spans="1:9" s="3" customFormat="1" ht="12" customHeight="1">
      <c r="A39" s="58" t="s">
        <v>7</v>
      </c>
      <c r="B39" s="59" t="s">
        <v>8</v>
      </c>
      <c r="C39" s="192"/>
      <c r="D39" s="60" t="s">
        <v>9</v>
      </c>
      <c r="E39" s="60" t="s">
        <v>122</v>
      </c>
      <c r="F39" s="61" t="s">
        <v>125</v>
      </c>
      <c r="G39" s="92" t="s">
        <v>10</v>
      </c>
      <c r="I39" s="47" t="s">
        <v>163</v>
      </c>
    </row>
    <row r="40" spans="1:9" s="3" customFormat="1" ht="12" customHeight="1">
      <c r="A40" s="63"/>
      <c r="B40" s="59" t="s">
        <v>11</v>
      </c>
      <c r="C40" s="193"/>
      <c r="D40" s="64" t="s">
        <v>12</v>
      </c>
      <c r="E40" s="60" t="s">
        <v>123</v>
      </c>
      <c r="F40" s="61" t="s">
        <v>126</v>
      </c>
      <c r="G40" s="92"/>
      <c r="I40" s="47" t="s">
        <v>164</v>
      </c>
    </row>
    <row r="41" spans="1:7" s="3" customFormat="1" ht="12" customHeight="1" thickBot="1">
      <c r="A41" s="65">
        <v>1</v>
      </c>
      <c r="B41" s="66">
        <v>2</v>
      </c>
      <c r="C41" s="66">
        <v>3</v>
      </c>
      <c r="D41" s="67">
        <v>4</v>
      </c>
      <c r="E41" s="67">
        <v>5</v>
      </c>
      <c r="F41" s="56" t="s">
        <v>13</v>
      </c>
      <c r="G41" s="91" t="s">
        <v>14</v>
      </c>
    </row>
    <row r="42" spans="1:7" s="3" customFormat="1" ht="22.5">
      <c r="A42" s="93" t="s">
        <v>247</v>
      </c>
      <c r="B42" s="70" t="s">
        <v>16</v>
      </c>
      <c r="C42" s="71" t="s">
        <v>226</v>
      </c>
      <c r="D42" s="94">
        <f>SUM(D43:D44)</f>
        <v>0</v>
      </c>
      <c r="E42" s="94">
        <f>SUM(E43:E44)</f>
        <v>14</v>
      </c>
      <c r="F42" s="94">
        <f>SUM(F43:F44)</f>
        <v>0</v>
      </c>
      <c r="G42" s="95">
        <f>SUM(G43:G44)</f>
        <v>14</v>
      </c>
    </row>
    <row r="43" spans="1:7" s="3" customFormat="1" ht="20.25">
      <c r="A43" s="96" t="s">
        <v>318</v>
      </c>
      <c r="B43" s="97" t="s">
        <v>16</v>
      </c>
      <c r="C43" s="151" t="s">
        <v>226</v>
      </c>
      <c r="D43" s="39"/>
      <c r="E43" s="39">
        <v>14</v>
      </c>
      <c r="F43" s="39"/>
      <c r="G43" s="100">
        <f>SUM(D43:F43)</f>
        <v>14</v>
      </c>
    </row>
    <row r="44" spans="1:7" s="3" customFormat="1" ht="9.75" hidden="1">
      <c r="A44" s="101"/>
      <c r="B44" s="97"/>
      <c r="C44" s="98"/>
      <c r="D44" s="102"/>
      <c r="E44" s="99"/>
      <c r="F44" s="99"/>
      <c r="G44" s="100"/>
    </row>
    <row r="45" spans="1:7" s="3" customFormat="1" ht="33.75">
      <c r="A45" s="74" t="s">
        <v>248</v>
      </c>
      <c r="B45" s="75" t="s">
        <v>166</v>
      </c>
      <c r="C45" s="76" t="s">
        <v>29</v>
      </c>
      <c r="D45" s="103">
        <f>SUM(D46:D47)</f>
        <v>0</v>
      </c>
      <c r="E45" s="103">
        <f>SUM(E46:E47)</f>
        <v>0</v>
      </c>
      <c r="F45" s="103">
        <f>SUM(F46:F47)</f>
        <v>0</v>
      </c>
      <c r="G45" s="104">
        <f>SUM(G46:G47)</f>
        <v>0</v>
      </c>
    </row>
    <row r="46" spans="1:9" s="3" customFormat="1" ht="9.75">
      <c r="A46" s="156"/>
      <c r="B46" s="157"/>
      <c r="C46" s="158"/>
      <c r="D46" s="159"/>
      <c r="E46" s="159"/>
      <c r="F46" s="159"/>
      <c r="G46" s="160">
        <f>SUM(D46:F46)</f>
        <v>0</v>
      </c>
      <c r="H46" s="161"/>
      <c r="I46" s="161"/>
    </row>
    <row r="47" spans="1:7" s="3" customFormat="1" ht="9.75" hidden="1">
      <c r="A47" s="101"/>
      <c r="B47" s="97"/>
      <c r="C47" s="98"/>
      <c r="D47" s="102"/>
      <c r="E47" s="99"/>
      <c r="F47" s="99"/>
      <c r="G47" s="100"/>
    </row>
    <row r="48" spans="1:7" s="3" customFormat="1" ht="24">
      <c r="A48" s="105" t="s">
        <v>249</v>
      </c>
      <c r="B48" s="75" t="s">
        <v>22</v>
      </c>
      <c r="C48" s="76" t="s">
        <v>26</v>
      </c>
      <c r="D48" s="106">
        <f>D49+D54+D63+D66+D69+D72+D76+D80+D88</f>
        <v>2598760.32</v>
      </c>
      <c r="E48" s="106">
        <f>E49+E54+E63+E66+E69+E72+E76+E80+E88</f>
        <v>50483803.61</v>
      </c>
      <c r="F48" s="106">
        <f>F49+F54+F63+F66+F69+F72+F76+F80+F88</f>
        <v>1666347.09</v>
      </c>
      <c r="G48" s="107">
        <f>G49+G54+G63+G66+G69+G72+G76+G80+G88</f>
        <v>54748911.02</v>
      </c>
    </row>
    <row r="49" spans="1:7" s="3" customFormat="1" ht="22.5">
      <c r="A49" s="74" t="s">
        <v>240</v>
      </c>
      <c r="B49" s="75" t="s">
        <v>27</v>
      </c>
      <c r="C49" s="76" t="s">
        <v>217</v>
      </c>
      <c r="D49" s="103">
        <f>SUM(D50:D53)</f>
        <v>0</v>
      </c>
      <c r="E49" s="103">
        <f>SUM(E50:E53)</f>
        <v>45269862.2</v>
      </c>
      <c r="F49" s="103">
        <f>SUM(F50:F53)</f>
        <v>798208.69</v>
      </c>
      <c r="G49" s="104">
        <f>SUM(G50:G53)</f>
        <v>46068070.89</v>
      </c>
    </row>
    <row r="50" spans="1:7" s="3" customFormat="1" ht="9.75">
      <c r="A50" s="96" t="s">
        <v>314</v>
      </c>
      <c r="B50" s="97" t="s">
        <v>27</v>
      </c>
      <c r="C50" s="151" t="s">
        <v>313</v>
      </c>
      <c r="D50" s="33"/>
      <c r="E50" s="33">
        <v>34774833.26</v>
      </c>
      <c r="F50" s="33">
        <v>603181.26</v>
      </c>
      <c r="G50" s="100">
        <f>SUM(D50:F50)</f>
        <v>35378014.52</v>
      </c>
    </row>
    <row r="51" spans="1:7" s="3" customFormat="1" ht="9.75">
      <c r="A51" s="96" t="s">
        <v>315</v>
      </c>
      <c r="B51" s="97" t="s">
        <v>27</v>
      </c>
      <c r="C51" s="151" t="s">
        <v>316</v>
      </c>
      <c r="D51" s="33"/>
      <c r="E51" s="33">
        <v>2800</v>
      </c>
      <c r="F51" s="33">
        <v>13000</v>
      </c>
      <c r="G51" s="100">
        <f>SUM(D51:F51)</f>
        <v>15800</v>
      </c>
    </row>
    <row r="52" spans="1:7" s="3" customFormat="1" ht="9.75">
      <c r="A52" s="96" t="s">
        <v>317</v>
      </c>
      <c r="B52" s="97" t="s">
        <v>27</v>
      </c>
      <c r="C52" s="151" t="s">
        <v>217</v>
      </c>
      <c r="D52" s="33"/>
      <c r="E52" s="33">
        <v>10492228.94</v>
      </c>
      <c r="F52" s="33">
        <v>182027.43</v>
      </c>
      <c r="G52" s="100">
        <f>SUM(D52:F52)</f>
        <v>10674256.37</v>
      </c>
    </row>
    <row r="53" spans="1:7" s="3" customFormat="1" ht="12" customHeight="1" hidden="1">
      <c r="A53" s="101"/>
      <c r="B53" s="97"/>
      <c r="C53" s="98"/>
      <c r="D53" s="102"/>
      <c r="E53" s="102"/>
      <c r="F53" s="102"/>
      <c r="G53" s="100"/>
    </row>
    <row r="54" spans="1:7" s="3" customFormat="1" ht="22.5">
      <c r="A54" s="74" t="s">
        <v>241</v>
      </c>
      <c r="B54" s="75" t="s">
        <v>24</v>
      </c>
      <c r="C54" s="76" t="s">
        <v>218</v>
      </c>
      <c r="D54" s="103">
        <f>SUM(D55:D62)</f>
        <v>533180</v>
      </c>
      <c r="E54" s="103">
        <f>SUM(E55:E62)</f>
        <v>4281880.92</v>
      </c>
      <c r="F54" s="103">
        <f>SUM(F55:F62)</f>
        <v>499298.81</v>
      </c>
      <c r="G54" s="104">
        <f>SUM(G55:G62)</f>
        <v>5314359.73</v>
      </c>
    </row>
    <row r="55" spans="1:7" s="3" customFormat="1" ht="9.75">
      <c r="A55" s="96" t="s">
        <v>301</v>
      </c>
      <c r="B55" s="97" t="s">
        <v>24</v>
      </c>
      <c r="C55" s="151" t="s">
        <v>300</v>
      </c>
      <c r="D55" s="33"/>
      <c r="E55" s="33">
        <v>85367.31</v>
      </c>
      <c r="F55" s="33"/>
      <c r="G55" s="100">
        <f aca="true" t="shared" si="0" ref="G55:G61">SUM(D55:F55)</f>
        <v>85367.31</v>
      </c>
    </row>
    <row r="56" spans="1:7" s="3" customFormat="1" ht="9.75">
      <c r="A56" s="96" t="s">
        <v>303</v>
      </c>
      <c r="B56" s="97" t="s">
        <v>24</v>
      </c>
      <c r="C56" s="151" t="s">
        <v>302</v>
      </c>
      <c r="D56" s="33">
        <v>33300</v>
      </c>
      <c r="E56" s="33"/>
      <c r="F56" s="33">
        <v>13840</v>
      </c>
      <c r="G56" s="100">
        <f t="shared" si="0"/>
        <v>47140</v>
      </c>
    </row>
    <row r="57" spans="1:7" s="3" customFormat="1" ht="9.75">
      <c r="A57" s="96" t="s">
        <v>304</v>
      </c>
      <c r="B57" s="97" t="s">
        <v>24</v>
      </c>
      <c r="C57" s="151" t="s">
        <v>305</v>
      </c>
      <c r="D57" s="33"/>
      <c r="E57" s="33">
        <v>1353911.66</v>
      </c>
      <c r="F57" s="33">
        <v>33603.99</v>
      </c>
      <c r="G57" s="100">
        <f t="shared" si="0"/>
        <v>1387515.65</v>
      </c>
    </row>
    <row r="58" spans="1:7" s="3" customFormat="1" ht="20.25">
      <c r="A58" s="96" t="s">
        <v>307</v>
      </c>
      <c r="B58" s="97" t="s">
        <v>24</v>
      </c>
      <c r="C58" s="151" t="s">
        <v>306</v>
      </c>
      <c r="D58" s="33"/>
      <c r="E58" s="33">
        <v>42389.05</v>
      </c>
      <c r="F58" s="33"/>
      <c r="G58" s="100">
        <f t="shared" si="0"/>
        <v>42389.05</v>
      </c>
    </row>
    <row r="59" spans="1:7" s="3" customFormat="1" ht="9.75">
      <c r="A59" s="96" t="s">
        <v>309</v>
      </c>
      <c r="B59" s="97" t="s">
        <v>24</v>
      </c>
      <c r="C59" s="151" t="s">
        <v>308</v>
      </c>
      <c r="D59" s="33"/>
      <c r="E59" s="33">
        <v>1723500</v>
      </c>
      <c r="F59" s="33">
        <v>36965.86</v>
      </c>
      <c r="G59" s="100">
        <f t="shared" si="0"/>
        <v>1760465.86</v>
      </c>
    </row>
    <row r="60" spans="1:7" s="3" customFormat="1" ht="9.75">
      <c r="A60" s="96" t="s">
        <v>311</v>
      </c>
      <c r="B60" s="97" t="s">
        <v>24</v>
      </c>
      <c r="C60" s="151" t="s">
        <v>310</v>
      </c>
      <c r="D60" s="33">
        <v>499880</v>
      </c>
      <c r="E60" s="33">
        <v>1068442.3</v>
      </c>
      <c r="F60" s="33">
        <v>414888.96</v>
      </c>
      <c r="G60" s="100">
        <f t="shared" si="0"/>
        <v>1983211.26</v>
      </c>
    </row>
    <row r="61" spans="1:7" s="3" customFormat="1" ht="9.75">
      <c r="A61" s="96" t="s">
        <v>312</v>
      </c>
      <c r="B61" s="97" t="s">
        <v>24</v>
      </c>
      <c r="C61" s="151" t="s">
        <v>218</v>
      </c>
      <c r="D61" s="33"/>
      <c r="E61" s="33">
        <v>8270.6</v>
      </c>
      <c r="F61" s="33"/>
      <c r="G61" s="100">
        <f t="shared" si="0"/>
        <v>8270.6</v>
      </c>
    </row>
    <row r="62" spans="1:7" s="3" customFormat="1" ht="12" customHeight="1" hidden="1">
      <c r="A62" s="101"/>
      <c r="B62" s="97"/>
      <c r="C62" s="98"/>
      <c r="D62" s="102"/>
      <c r="E62" s="102"/>
      <c r="F62" s="102"/>
      <c r="G62" s="100"/>
    </row>
    <row r="63" spans="1:7" s="3" customFormat="1" ht="22.5">
      <c r="A63" s="74" t="s">
        <v>250</v>
      </c>
      <c r="B63" s="75" t="s">
        <v>29</v>
      </c>
      <c r="C63" s="76" t="s">
        <v>30</v>
      </c>
      <c r="D63" s="103">
        <f>SUM(D64:D65)</f>
        <v>0</v>
      </c>
      <c r="E63" s="103">
        <f>SUM(E64:E65)</f>
        <v>0</v>
      </c>
      <c r="F63" s="103">
        <f>SUM(F64:F65)</f>
        <v>0</v>
      </c>
      <c r="G63" s="104">
        <f>SUM(G64:G65)</f>
        <v>0</v>
      </c>
    </row>
    <row r="64" spans="1:9" s="3" customFormat="1" ht="9.75">
      <c r="A64" s="156"/>
      <c r="B64" s="157"/>
      <c r="C64" s="158"/>
      <c r="D64" s="162"/>
      <c r="E64" s="159"/>
      <c r="F64" s="159"/>
      <c r="G64" s="160">
        <f>SUM(D64:F64)</f>
        <v>0</v>
      </c>
      <c r="H64" s="161"/>
      <c r="I64" s="161"/>
    </row>
    <row r="65" spans="1:7" s="3" customFormat="1" ht="9.75" hidden="1">
      <c r="A65" s="101"/>
      <c r="B65" s="97"/>
      <c r="C65" s="98"/>
      <c r="D65" s="99"/>
      <c r="E65" s="99"/>
      <c r="F65" s="99"/>
      <c r="G65" s="100"/>
    </row>
    <row r="66" spans="1:7" s="3" customFormat="1" ht="22.5">
      <c r="A66" s="74" t="s">
        <v>251</v>
      </c>
      <c r="B66" s="75" t="s">
        <v>28</v>
      </c>
      <c r="C66" s="76" t="s">
        <v>31</v>
      </c>
      <c r="D66" s="103">
        <f>SUM(D67:D68)</f>
        <v>0</v>
      </c>
      <c r="E66" s="103">
        <f>SUM(E67:E68)</f>
        <v>0</v>
      </c>
      <c r="F66" s="103">
        <f>SUM(F67:F68)</f>
        <v>0</v>
      </c>
      <c r="G66" s="104">
        <f>SUM(G67:G68)</f>
        <v>0</v>
      </c>
    </row>
    <row r="67" spans="1:9" s="3" customFormat="1" ht="9.75">
      <c r="A67" s="156"/>
      <c r="B67" s="157"/>
      <c r="C67" s="158"/>
      <c r="D67" s="159"/>
      <c r="E67" s="159"/>
      <c r="F67" s="159"/>
      <c r="G67" s="160">
        <f>SUM(D67:F67)</f>
        <v>0</v>
      </c>
      <c r="H67" s="161"/>
      <c r="I67" s="161"/>
    </row>
    <row r="68" spans="1:7" s="3" customFormat="1" ht="9.75" hidden="1">
      <c r="A68" s="101"/>
      <c r="B68" s="97"/>
      <c r="C68" s="98"/>
      <c r="D68" s="102"/>
      <c r="E68" s="102"/>
      <c r="F68" s="102"/>
      <c r="G68" s="100"/>
    </row>
    <row r="69" spans="1:7" s="3" customFormat="1" ht="22.5">
      <c r="A69" s="74" t="s">
        <v>252</v>
      </c>
      <c r="B69" s="75" t="s">
        <v>30</v>
      </c>
      <c r="C69" s="76" t="s">
        <v>32</v>
      </c>
      <c r="D69" s="103">
        <f>SUM(D70:D71)</f>
        <v>0</v>
      </c>
      <c r="E69" s="103">
        <f>SUM(E70:E71)</f>
        <v>0</v>
      </c>
      <c r="F69" s="103">
        <f>SUM(F70:F71)</f>
        <v>0</v>
      </c>
      <c r="G69" s="104">
        <f>SUM(G70:G71)</f>
        <v>0</v>
      </c>
    </row>
    <row r="70" spans="1:9" s="3" customFormat="1" ht="9.75">
      <c r="A70" s="156"/>
      <c r="B70" s="157"/>
      <c r="C70" s="158"/>
      <c r="D70" s="159"/>
      <c r="E70" s="159"/>
      <c r="F70" s="159"/>
      <c r="G70" s="160">
        <f>SUM(D70:F70)</f>
        <v>0</v>
      </c>
      <c r="H70" s="161"/>
      <c r="I70" s="161"/>
    </row>
    <row r="71" spans="1:7" s="3" customFormat="1" ht="9.75" hidden="1">
      <c r="A71" s="101"/>
      <c r="B71" s="97"/>
      <c r="C71" s="98"/>
      <c r="D71" s="102"/>
      <c r="E71" s="102"/>
      <c r="F71" s="102"/>
      <c r="G71" s="100"/>
    </row>
    <row r="72" spans="1:7" s="3" customFormat="1" ht="22.5">
      <c r="A72" s="74" t="s">
        <v>253</v>
      </c>
      <c r="B72" s="75" t="s">
        <v>31</v>
      </c>
      <c r="C72" s="76" t="s">
        <v>215</v>
      </c>
      <c r="D72" s="103">
        <f>SUM(D73:D75)</f>
        <v>632290.32</v>
      </c>
      <c r="E72" s="103">
        <f>SUM(E73:E75)</f>
        <v>66710.52</v>
      </c>
      <c r="F72" s="103">
        <f>SUM(F73:F75)</f>
        <v>0</v>
      </c>
      <c r="G72" s="103">
        <f>SUM(G73:G75)</f>
        <v>699000.84</v>
      </c>
    </row>
    <row r="73" spans="1:7" s="3" customFormat="1" ht="9.75">
      <c r="A73" s="96" t="s">
        <v>297</v>
      </c>
      <c r="B73" s="97" t="s">
        <v>31</v>
      </c>
      <c r="C73" s="151" t="s">
        <v>298</v>
      </c>
      <c r="D73" s="33">
        <v>632290.32</v>
      </c>
      <c r="E73" s="33"/>
      <c r="F73" s="33"/>
      <c r="G73" s="100">
        <f>SUM(D73:F73)</f>
        <v>632290.32</v>
      </c>
    </row>
    <row r="74" spans="1:7" s="3" customFormat="1" ht="9.75">
      <c r="A74" s="96" t="s">
        <v>299</v>
      </c>
      <c r="B74" s="97" t="s">
        <v>31</v>
      </c>
      <c r="C74" s="151" t="s">
        <v>215</v>
      </c>
      <c r="D74" s="33"/>
      <c r="E74" s="33">
        <v>66710.52</v>
      </c>
      <c r="F74" s="33"/>
      <c r="G74" s="100">
        <f>SUM(D74:F74)</f>
        <v>66710.52</v>
      </c>
    </row>
    <row r="75" spans="1:7" s="3" customFormat="1" ht="9.75" hidden="1">
      <c r="A75" s="101"/>
      <c r="B75" s="97"/>
      <c r="C75" s="98"/>
      <c r="D75" s="102"/>
      <c r="E75" s="102"/>
      <c r="F75" s="102"/>
      <c r="G75" s="100"/>
    </row>
    <row r="76" spans="1:7" s="3" customFormat="1" ht="22.5">
      <c r="A76" s="74" t="s">
        <v>254</v>
      </c>
      <c r="B76" s="75" t="s">
        <v>32</v>
      </c>
      <c r="C76" s="76" t="s">
        <v>216</v>
      </c>
      <c r="D76" s="103">
        <f>SUM(D77:D79)</f>
        <v>0</v>
      </c>
      <c r="E76" s="103">
        <f>SUM(E77:E79)</f>
        <v>529411.97</v>
      </c>
      <c r="F76" s="103">
        <f>SUM(F77:F79)</f>
        <v>368839.59</v>
      </c>
      <c r="G76" s="104">
        <f>SUM(G77:G79)</f>
        <v>898251.56</v>
      </c>
    </row>
    <row r="77" spans="1:7" s="3" customFormat="1" ht="9.75">
      <c r="A77" s="96" t="s">
        <v>294</v>
      </c>
      <c r="B77" s="97" t="s">
        <v>32</v>
      </c>
      <c r="C77" s="151" t="s">
        <v>295</v>
      </c>
      <c r="D77" s="33"/>
      <c r="E77" s="33">
        <v>276554.13</v>
      </c>
      <c r="F77" s="33">
        <v>82397.44</v>
      </c>
      <c r="G77" s="100">
        <f>SUM(D77:F77)</f>
        <v>358951.57</v>
      </c>
    </row>
    <row r="78" spans="1:7" s="3" customFormat="1" ht="9.75">
      <c r="A78" s="96" t="s">
        <v>296</v>
      </c>
      <c r="B78" s="97" t="s">
        <v>32</v>
      </c>
      <c r="C78" s="151" t="s">
        <v>216</v>
      </c>
      <c r="D78" s="33"/>
      <c r="E78" s="33">
        <v>252857.84</v>
      </c>
      <c r="F78" s="33">
        <v>286442.15</v>
      </c>
      <c r="G78" s="100">
        <f>SUM(D78:F78)</f>
        <v>539299.99</v>
      </c>
    </row>
    <row r="79" spans="1:7" s="3" customFormat="1" ht="12" customHeight="1" hidden="1">
      <c r="A79" s="101"/>
      <c r="B79" s="97"/>
      <c r="C79" s="98"/>
      <c r="D79" s="102"/>
      <c r="E79" s="102"/>
      <c r="F79" s="102"/>
      <c r="G79" s="100"/>
    </row>
    <row r="80" spans="1:7" s="3" customFormat="1" ht="22.5">
      <c r="A80" s="74" t="s">
        <v>255</v>
      </c>
      <c r="B80" s="75" t="s">
        <v>33</v>
      </c>
      <c r="C80" s="76" t="s">
        <v>167</v>
      </c>
      <c r="D80" s="103">
        <f>SUM(D81:D82)</f>
        <v>0</v>
      </c>
      <c r="E80" s="103">
        <f>SUM(E81:E82)</f>
        <v>0</v>
      </c>
      <c r="F80" s="103">
        <f>SUM(F81:F82)</f>
        <v>0</v>
      </c>
      <c r="G80" s="104">
        <f>SUM(G81:G82)</f>
        <v>0</v>
      </c>
    </row>
    <row r="81" spans="1:9" s="3" customFormat="1" ht="9.75">
      <c r="A81" s="156"/>
      <c r="B81" s="157"/>
      <c r="C81" s="158"/>
      <c r="D81" s="159"/>
      <c r="E81" s="159"/>
      <c r="F81" s="159"/>
      <c r="G81" s="160">
        <f>SUM(D81:F81)</f>
        <v>0</v>
      </c>
      <c r="H81" s="161"/>
      <c r="I81" s="161"/>
    </row>
    <row r="82" spans="1:7" s="3" customFormat="1" ht="0.75" customHeight="1" thickBot="1">
      <c r="A82" s="101"/>
      <c r="B82" s="108"/>
      <c r="C82" s="109"/>
      <c r="D82" s="110"/>
      <c r="E82" s="110"/>
      <c r="F82" s="110"/>
      <c r="G82" s="111"/>
    </row>
    <row r="83" spans="1:7" s="3" customFormat="1" ht="12" customHeight="1">
      <c r="A83" s="90"/>
      <c r="B83" s="90"/>
      <c r="C83" s="90"/>
      <c r="D83" s="90"/>
      <c r="E83" s="90"/>
      <c r="F83" s="90"/>
      <c r="G83" s="90" t="s">
        <v>34</v>
      </c>
    </row>
    <row r="84" spans="1:7" s="3" customFormat="1" ht="12" customHeight="1">
      <c r="A84" s="112"/>
      <c r="B84" s="54" t="s">
        <v>4</v>
      </c>
      <c r="C84" s="191" t="s">
        <v>5</v>
      </c>
      <c r="D84" s="55" t="s">
        <v>6</v>
      </c>
      <c r="E84" s="55" t="s">
        <v>121</v>
      </c>
      <c r="F84" s="56" t="s">
        <v>124</v>
      </c>
      <c r="G84" s="91"/>
    </row>
    <row r="85" spans="1:7" s="3" customFormat="1" ht="12" customHeight="1">
      <c r="A85" s="59" t="s">
        <v>7</v>
      </c>
      <c r="B85" s="59" t="s">
        <v>8</v>
      </c>
      <c r="C85" s="192"/>
      <c r="D85" s="60" t="s">
        <v>9</v>
      </c>
      <c r="E85" s="60" t="s">
        <v>122</v>
      </c>
      <c r="F85" s="61" t="s">
        <v>125</v>
      </c>
      <c r="G85" s="92" t="s">
        <v>10</v>
      </c>
    </row>
    <row r="86" spans="1:7" s="3" customFormat="1" ht="12" customHeight="1">
      <c r="A86" s="113"/>
      <c r="B86" s="114" t="s">
        <v>11</v>
      </c>
      <c r="C86" s="193"/>
      <c r="D86" s="64" t="s">
        <v>12</v>
      </c>
      <c r="E86" s="64" t="s">
        <v>123</v>
      </c>
      <c r="F86" s="115" t="s">
        <v>126</v>
      </c>
      <c r="G86" s="92"/>
    </row>
    <row r="87" spans="1:7" s="3" customFormat="1" ht="12" customHeight="1" thickBot="1">
      <c r="A87" s="65">
        <v>1</v>
      </c>
      <c r="B87" s="116">
        <v>2</v>
      </c>
      <c r="C87" s="116">
        <v>3</v>
      </c>
      <c r="D87" s="117">
        <v>4</v>
      </c>
      <c r="E87" s="117">
        <v>5</v>
      </c>
      <c r="F87" s="118" t="s">
        <v>13</v>
      </c>
      <c r="G87" s="119" t="s">
        <v>14</v>
      </c>
    </row>
    <row r="88" spans="1:7" s="3" customFormat="1" ht="22.5">
      <c r="A88" s="93" t="s">
        <v>271</v>
      </c>
      <c r="B88" s="70" t="s">
        <v>35</v>
      </c>
      <c r="C88" s="71" t="s">
        <v>270</v>
      </c>
      <c r="D88" s="94">
        <f>SUM(D89:D91)</f>
        <v>1433290</v>
      </c>
      <c r="E88" s="94">
        <f>SUM(E89:E91)</f>
        <v>335938</v>
      </c>
      <c r="F88" s="94">
        <f>SUM(F89:F91)</f>
        <v>0</v>
      </c>
      <c r="G88" s="95">
        <f>SUM(G89:G91)</f>
        <v>1769228</v>
      </c>
    </row>
    <row r="89" spans="1:7" s="3" customFormat="1" ht="9.75">
      <c r="A89" s="96" t="s">
        <v>291</v>
      </c>
      <c r="B89" s="97" t="s">
        <v>35</v>
      </c>
      <c r="C89" s="151" t="s">
        <v>292</v>
      </c>
      <c r="D89" s="33"/>
      <c r="E89" s="33">
        <v>335938</v>
      </c>
      <c r="F89" s="33"/>
      <c r="G89" s="100">
        <f>SUM(D89:F89)</f>
        <v>335938</v>
      </c>
    </row>
    <row r="90" spans="1:7" s="3" customFormat="1" ht="9.75">
      <c r="A90" s="96" t="s">
        <v>293</v>
      </c>
      <c r="B90" s="97" t="s">
        <v>35</v>
      </c>
      <c r="C90" s="151" t="s">
        <v>270</v>
      </c>
      <c r="D90" s="33">
        <v>1433290</v>
      </c>
      <c r="E90" s="33"/>
      <c r="F90" s="33"/>
      <c r="G90" s="100">
        <f>SUM(D90:F90)</f>
        <v>1433290</v>
      </c>
    </row>
    <row r="91" spans="1:7" s="3" customFormat="1" ht="12" customHeight="1" hidden="1">
      <c r="A91" s="96"/>
      <c r="B91" s="97"/>
      <c r="C91" s="98"/>
      <c r="D91" s="102"/>
      <c r="E91" s="102"/>
      <c r="F91" s="102"/>
      <c r="G91" s="100"/>
    </row>
    <row r="92" spans="1:7" s="3" customFormat="1" ht="9.75">
      <c r="A92" s="120" t="s">
        <v>256</v>
      </c>
      <c r="B92" s="75" t="s">
        <v>36</v>
      </c>
      <c r="C92" s="76"/>
      <c r="D92" s="103">
        <f>D95+D132</f>
        <v>222739.68</v>
      </c>
      <c r="E92" s="103">
        <f>E95+E132</f>
        <v>-166858.41</v>
      </c>
      <c r="F92" s="103">
        <f>F95+F132</f>
        <v>-11823.45</v>
      </c>
      <c r="G92" s="104">
        <f>G95+G132</f>
        <v>44057.82</v>
      </c>
    </row>
    <row r="93" spans="1:7" s="3" customFormat="1" ht="11.25">
      <c r="A93" s="74" t="s">
        <v>257</v>
      </c>
      <c r="B93" s="75" t="s">
        <v>37</v>
      </c>
      <c r="C93" s="76"/>
      <c r="D93" s="121">
        <f>D16-D48</f>
        <v>222739.68</v>
      </c>
      <c r="E93" s="121">
        <f>E16-E48</f>
        <v>-166858.41</v>
      </c>
      <c r="F93" s="121">
        <f>F16-F48</f>
        <v>5345.55</v>
      </c>
      <c r="G93" s="122">
        <f>G16-G48</f>
        <v>61226.82</v>
      </c>
    </row>
    <row r="94" spans="1:7" s="3" customFormat="1" ht="11.25">
      <c r="A94" s="74" t="s">
        <v>258</v>
      </c>
      <c r="B94" s="75" t="s">
        <v>38</v>
      </c>
      <c r="C94" s="76"/>
      <c r="D94" s="39"/>
      <c r="E94" s="33"/>
      <c r="F94" s="33">
        <v>17169</v>
      </c>
      <c r="G94" s="100">
        <f>SUM(D94:F94)</f>
        <v>17169</v>
      </c>
    </row>
    <row r="95" spans="1:7" s="3" customFormat="1" ht="20.25">
      <c r="A95" s="120" t="s">
        <v>259</v>
      </c>
      <c r="B95" s="75" t="s">
        <v>39</v>
      </c>
      <c r="C95" s="76"/>
      <c r="D95" s="106">
        <f>D96+D99+D102+D105+D120+D123+D131</f>
        <v>0</v>
      </c>
      <c r="E95" s="106">
        <f>E96+E99+E102+E105+E120+E123+E131</f>
        <v>-49934.03</v>
      </c>
      <c r="F95" s="106">
        <f>F96+F99+F102+F105+F120+F123+F131</f>
        <v>-58111.14</v>
      </c>
      <c r="G95" s="107">
        <f>G96+G99+G102+G105+G120+G123+G131</f>
        <v>-108045.17</v>
      </c>
    </row>
    <row r="96" spans="1:7" s="3" customFormat="1" ht="11.25">
      <c r="A96" s="74" t="s">
        <v>260</v>
      </c>
      <c r="B96" s="75" t="s">
        <v>40</v>
      </c>
      <c r="C96" s="76"/>
      <c r="D96" s="103">
        <f>D97-D98</f>
        <v>0</v>
      </c>
      <c r="E96" s="103">
        <f>E97-E98</f>
        <v>-53814.45</v>
      </c>
      <c r="F96" s="103">
        <f>F97-F98</f>
        <v>0</v>
      </c>
      <c r="G96" s="104">
        <f>G97-G98</f>
        <v>-53814.45</v>
      </c>
    </row>
    <row r="97" spans="1:7" s="3" customFormat="1" ht="20.25">
      <c r="A97" s="123" t="s">
        <v>261</v>
      </c>
      <c r="B97" s="75" t="s">
        <v>41</v>
      </c>
      <c r="C97" s="76" t="s">
        <v>39</v>
      </c>
      <c r="D97" s="33">
        <v>222739.68</v>
      </c>
      <c r="E97" s="33">
        <v>222739.68</v>
      </c>
      <c r="F97" s="33">
        <v>82397.44</v>
      </c>
      <c r="G97" s="100">
        <f>SUM(D97:F97)</f>
        <v>527876.8</v>
      </c>
    </row>
    <row r="98" spans="1:7" s="3" customFormat="1" ht="9.75">
      <c r="A98" s="123" t="s">
        <v>175</v>
      </c>
      <c r="B98" s="75" t="s">
        <v>42</v>
      </c>
      <c r="C98" s="76" t="s">
        <v>219</v>
      </c>
      <c r="D98" s="33">
        <v>222739.68</v>
      </c>
      <c r="E98" s="33">
        <v>276554.13</v>
      </c>
      <c r="F98" s="33">
        <v>82397.44</v>
      </c>
      <c r="G98" s="100">
        <f>SUM(D98:F98)</f>
        <v>581691.25</v>
      </c>
    </row>
    <row r="99" spans="1:7" s="3" customFormat="1" ht="11.25">
      <c r="A99" s="74" t="s">
        <v>173</v>
      </c>
      <c r="B99" s="75" t="s">
        <v>44</v>
      </c>
      <c r="C99" s="76"/>
      <c r="D99" s="103">
        <f>D100-D101</f>
        <v>0</v>
      </c>
      <c r="E99" s="103">
        <f>E100-E101</f>
        <v>0</v>
      </c>
      <c r="F99" s="103">
        <f>F100-F101</f>
        <v>0</v>
      </c>
      <c r="G99" s="104">
        <f>G100-G101</f>
        <v>0</v>
      </c>
    </row>
    <row r="100" spans="1:7" s="3" customFormat="1" ht="20.25">
      <c r="A100" s="123" t="s">
        <v>262</v>
      </c>
      <c r="B100" s="75" t="s">
        <v>45</v>
      </c>
      <c r="C100" s="76" t="s">
        <v>40</v>
      </c>
      <c r="D100" s="33"/>
      <c r="E100" s="33"/>
      <c r="F100" s="33"/>
      <c r="G100" s="100">
        <f>SUM(D100:F100)</f>
        <v>0</v>
      </c>
    </row>
    <row r="101" spans="1:7" s="3" customFormat="1" ht="9.75">
      <c r="A101" s="123" t="s">
        <v>176</v>
      </c>
      <c r="B101" s="75" t="s">
        <v>46</v>
      </c>
      <c r="C101" s="76" t="s">
        <v>148</v>
      </c>
      <c r="D101" s="33"/>
      <c r="E101" s="33"/>
      <c r="F101" s="33"/>
      <c r="G101" s="100">
        <f>SUM(D101:F101)</f>
        <v>0</v>
      </c>
    </row>
    <row r="102" spans="1:7" s="3" customFormat="1" ht="11.25">
      <c r="A102" s="74" t="s">
        <v>174</v>
      </c>
      <c r="B102" s="75" t="s">
        <v>48</v>
      </c>
      <c r="C102" s="76"/>
      <c r="D102" s="103">
        <f>D103-D104</f>
        <v>0</v>
      </c>
      <c r="E102" s="103">
        <f>E103-E104</f>
        <v>0</v>
      </c>
      <c r="F102" s="103">
        <f>F103-F104</f>
        <v>0</v>
      </c>
      <c r="G102" s="104">
        <f>G103-G104</f>
        <v>0</v>
      </c>
    </row>
    <row r="103" spans="1:7" s="3" customFormat="1" ht="20.25">
      <c r="A103" s="123" t="s">
        <v>263</v>
      </c>
      <c r="B103" s="75" t="s">
        <v>49</v>
      </c>
      <c r="C103" s="76" t="s">
        <v>44</v>
      </c>
      <c r="D103" s="33"/>
      <c r="E103" s="33"/>
      <c r="F103" s="33"/>
      <c r="G103" s="100">
        <f>SUM(D103:F103)</f>
        <v>0</v>
      </c>
    </row>
    <row r="104" spans="1:7" s="3" customFormat="1" ht="9.75">
      <c r="A104" s="123" t="s">
        <v>177</v>
      </c>
      <c r="B104" s="75" t="s">
        <v>50</v>
      </c>
      <c r="C104" s="76" t="s">
        <v>149</v>
      </c>
      <c r="D104" s="33"/>
      <c r="E104" s="33"/>
      <c r="F104" s="33"/>
      <c r="G104" s="100">
        <f>SUM(D104:F104)</f>
        <v>0</v>
      </c>
    </row>
    <row r="105" spans="1:7" s="3" customFormat="1" ht="11.25">
      <c r="A105" s="74" t="s">
        <v>178</v>
      </c>
      <c r="B105" s="75" t="s">
        <v>52</v>
      </c>
      <c r="C105" s="76"/>
      <c r="D105" s="103">
        <f>D106-D113</f>
        <v>0</v>
      </c>
      <c r="E105" s="103">
        <f>E106-E113</f>
        <v>-13342.38</v>
      </c>
      <c r="F105" s="103">
        <f>F106-F113</f>
        <v>-55864.15</v>
      </c>
      <c r="G105" s="104">
        <f>G106-G113</f>
        <v>-69206.53</v>
      </c>
    </row>
    <row r="106" spans="1:7" s="3" customFormat="1" ht="30">
      <c r="A106" s="123" t="s">
        <v>264</v>
      </c>
      <c r="B106" s="75" t="s">
        <v>53</v>
      </c>
      <c r="C106" s="76" t="s">
        <v>220</v>
      </c>
      <c r="D106" s="124">
        <f>SUM(D107:D112)</f>
        <v>0</v>
      </c>
      <c r="E106" s="124">
        <f>SUM(E107:E112)</f>
        <v>239515.46</v>
      </c>
      <c r="F106" s="124">
        <f>SUM(F107:F112)</f>
        <v>230578</v>
      </c>
      <c r="G106" s="125">
        <f>SUM(G107:G112)</f>
        <v>470093.46</v>
      </c>
    </row>
    <row r="107" spans="1:7" s="3" customFormat="1" ht="9.75">
      <c r="A107" s="96" t="s">
        <v>282</v>
      </c>
      <c r="B107" s="97" t="s">
        <v>53</v>
      </c>
      <c r="C107" s="151" t="s">
        <v>283</v>
      </c>
      <c r="D107" s="33"/>
      <c r="E107" s="33"/>
      <c r="F107" s="33">
        <v>17244</v>
      </c>
      <c r="G107" s="100">
        <f>SUM(D107:F107)</f>
        <v>17244</v>
      </c>
    </row>
    <row r="108" spans="1:7" s="3" customFormat="1" ht="9.75">
      <c r="A108" s="96" t="s">
        <v>285</v>
      </c>
      <c r="B108" s="97" t="s">
        <v>53</v>
      </c>
      <c r="C108" s="151" t="s">
        <v>284</v>
      </c>
      <c r="D108" s="33"/>
      <c r="E108" s="33">
        <v>44373.6</v>
      </c>
      <c r="F108" s="33"/>
      <c r="G108" s="100">
        <f>SUM(D108:F108)</f>
        <v>44373.6</v>
      </c>
    </row>
    <row r="109" spans="1:7" s="3" customFormat="1" ht="9.75">
      <c r="A109" s="96" t="s">
        <v>287</v>
      </c>
      <c r="B109" s="97" t="s">
        <v>53</v>
      </c>
      <c r="C109" s="151" t="s">
        <v>286</v>
      </c>
      <c r="D109" s="33"/>
      <c r="E109" s="33">
        <v>27567.29</v>
      </c>
      <c r="F109" s="33">
        <v>35715.97</v>
      </c>
      <c r="G109" s="100">
        <f>SUM(D109:F109)</f>
        <v>63283.26</v>
      </c>
    </row>
    <row r="110" spans="1:7" s="3" customFormat="1" ht="9.75">
      <c r="A110" s="96" t="s">
        <v>289</v>
      </c>
      <c r="B110" s="97" t="s">
        <v>53</v>
      </c>
      <c r="C110" s="151" t="s">
        <v>288</v>
      </c>
      <c r="D110" s="33"/>
      <c r="E110" s="33">
        <v>156980.57</v>
      </c>
      <c r="F110" s="33">
        <v>76639.43</v>
      </c>
      <c r="G110" s="100">
        <f>SUM(D110:F110)</f>
        <v>233620</v>
      </c>
    </row>
    <row r="111" spans="1:7" s="3" customFormat="1" ht="20.25">
      <c r="A111" s="96" t="s">
        <v>290</v>
      </c>
      <c r="B111" s="97" t="s">
        <v>53</v>
      </c>
      <c r="C111" s="151" t="s">
        <v>220</v>
      </c>
      <c r="D111" s="33"/>
      <c r="E111" s="33">
        <v>10594</v>
      </c>
      <c r="F111" s="33">
        <v>100978.6</v>
      </c>
      <c r="G111" s="100">
        <f>SUM(D111:F111)</f>
        <v>111572.6</v>
      </c>
    </row>
    <row r="112" spans="1:7" s="3" customFormat="1" ht="9.75" hidden="1">
      <c r="A112" s="96"/>
      <c r="B112" s="97"/>
      <c r="C112" s="98"/>
      <c r="D112" s="102"/>
      <c r="E112" s="102"/>
      <c r="F112" s="102"/>
      <c r="G112" s="100"/>
    </row>
    <row r="113" spans="1:7" s="3" customFormat="1" ht="20.25">
      <c r="A113" s="123" t="s">
        <v>179</v>
      </c>
      <c r="B113" s="75" t="s">
        <v>54</v>
      </c>
      <c r="C113" s="76" t="s">
        <v>221</v>
      </c>
      <c r="D113" s="124">
        <f>SUM(D114:D119)</f>
        <v>0</v>
      </c>
      <c r="E113" s="124">
        <f>SUM(E114:E119)</f>
        <v>252857.84</v>
      </c>
      <c r="F113" s="124">
        <f>SUM(F114:F119)</f>
        <v>286442.15</v>
      </c>
      <c r="G113" s="125">
        <f>SUM(G114:G119)</f>
        <v>539299.99</v>
      </c>
    </row>
    <row r="114" spans="1:7" s="3" customFormat="1" ht="9.75">
      <c r="A114" s="96" t="s">
        <v>274</v>
      </c>
      <c r="B114" s="97" t="s">
        <v>54</v>
      </c>
      <c r="C114" s="151" t="s">
        <v>68</v>
      </c>
      <c r="D114" s="33"/>
      <c r="E114" s="33"/>
      <c r="F114" s="33">
        <v>17244</v>
      </c>
      <c r="G114" s="100">
        <f>SUM(D114:F114)</f>
        <v>17244</v>
      </c>
    </row>
    <row r="115" spans="1:7" s="3" customFormat="1" ht="9.75">
      <c r="A115" s="96" t="s">
        <v>276</v>
      </c>
      <c r="B115" s="97" t="s">
        <v>54</v>
      </c>
      <c r="C115" s="151" t="s">
        <v>275</v>
      </c>
      <c r="D115" s="33"/>
      <c r="E115" s="33">
        <v>42766.89</v>
      </c>
      <c r="F115" s="33">
        <v>1597.12</v>
      </c>
      <c r="G115" s="100">
        <f>SUM(D115:F115)</f>
        <v>44364.01</v>
      </c>
    </row>
    <row r="116" spans="1:7" s="3" customFormat="1" ht="9.75">
      <c r="A116" s="96" t="s">
        <v>278</v>
      </c>
      <c r="B116" s="97" t="s">
        <v>54</v>
      </c>
      <c r="C116" s="151" t="s">
        <v>277</v>
      </c>
      <c r="D116" s="33"/>
      <c r="E116" s="33">
        <v>27120.24</v>
      </c>
      <c r="F116" s="33">
        <v>60909.64</v>
      </c>
      <c r="G116" s="100">
        <f>SUM(D116:F116)</f>
        <v>88029.88</v>
      </c>
    </row>
    <row r="117" spans="1:7" s="3" customFormat="1" ht="9.75">
      <c r="A117" s="96" t="s">
        <v>279</v>
      </c>
      <c r="B117" s="97" t="s">
        <v>54</v>
      </c>
      <c r="C117" s="151" t="s">
        <v>280</v>
      </c>
      <c r="D117" s="33"/>
      <c r="E117" s="33">
        <v>172376.71</v>
      </c>
      <c r="F117" s="33">
        <v>105712.79</v>
      </c>
      <c r="G117" s="100">
        <f>SUM(D117:F117)</f>
        <v>278089.5</v>
      </c>
    </row>
    <row r="118" spans="1:7" s="3" customFormat="1" ht="20.25">
      <c r="A118" s="96" t="s">
        <v>281</v>
      </c>
      <c r="B118" s="97" t="s">
        <v>54</v>
      </c>
      <c r="C118" s="151" t="s">
        <v>221</v>
      </c>
      <c r="D118" s="33"/>
      <c r="E118" s="33">
        <v>10594</v>
      </c>
      <c r="F118" s="33">
        <v>100978.6</v>
      </c>
      <c r="G118" s="100">
        <f>SUM(D118:F118)</f>
        <v>111572.6</v>
      </c>
    </row>
    <row r="119" spans="1:7" s="3" customFormat="1" ht="9.75" hidden="1">
      <c r="A119" s="96"/>
      <c r="B119" s="97"/>
      <c r="C119" s="98"/>
      <c r="D119" s="102"/>
      <c r="E119" s="102"/>
      <c r="F119" s="102"/>
      <c r="G119" s="100"/>
    </row>
    <row r="120" spans="1:7" s="3" customFormat="1" ht="11.25">
      <c r="A120" s="74" t="s">
        <v>180</v>
      </c>
      <c r="B120" s="75" t="s">
        <v>56</v>
      </c>
      <c r="C120" s="76"/>
      <c r="D120" s="103">
        <f>D121-D122</f>
        <v>0</v>
      </c>
      <c r="E120" s="103">
        <f>E121-E122</f>
        <v>2646.55</v>
      </c>
      <c r="F120" s="103">
        <f>F121-F122</f>
        <v>0</v>
      </c>
      <c r="G120" s="104">
        <f>G121-G122</f>
        <v>2646.55</v>
      </c>
    </row>
    <row r="121" spans="1:7" s="3" customFormat="1" ht="20.25">
      <c r="A121" s="123" t="s">
        <v>265</v>
      </c>
      <c r="B121" s="75" t="s">
        <v>57</v>
      </c>
      <c r="C121" s="76" t="s">
        <v>48</v>
      </c>
      <c r="D121" s="33"/>
      <c r="E121" s="33">
        <v>45035.6</v>
      </c>
      <c r="F121" s="33"/>
      <c r="G121" s="100">
        <f>SUM(D121:F121)</f>
        <v>45035.6</v>
      </c>
    </row>
    <row r="122" spans="1:7" s="3" customFormat="1" ht="9.75">
      <c r="A122" s="123" t="s">
        <v>181</v>
      </c>
      <c r="B122" s="75" t="s">
        <v>59</v>
      </c>
      <c r="C122" s="76" t="s">
        <v>142</v>
      </c>
      <c r="D122" s="33"/>
      <c r="E122" s="33">
        <v>42389.05</v>
      </c>
      <c r="F122" s="33"/>
      <c r="G122" s="100">
        <f>SUM(D122:F122)</f>
        <v>42389.05</v>
      </c>
    </row>
    <row r="123" spans="1:7" s="3" customFormat="1" ht="23.25" thickBot="1">
      <c r="A123" s="126" t="s">
        <v>182</v>
      </c>
      <c r="B123" s="127" t="s">
        <v>61</v>
      </c>
      <c r="C123" s="128"/>
      <c r="D123" s="129">
        <f>D129-D130</f>
        <v>0</v>
      </c>
      <c r="E123" s="129">
        <f>E129-E130</f>
        <v>0</v>
      </c>
      <c r="F123" s="129">
        <f>F129-F130</f>
        <v>0</v>
      </c>
      <c r="G123" s="130">
        <f>G129-G130</f>
        <v>0</v>
      </c>
    </row>
    <row r="124" spans="1:7" s="3" customFormat="1" ht="9.75">
      <c r="A124" s="90"/>
      <c r="B124" s="90"/>
      <c r="C124" s="90"/>
      <c r="D124" s="90"/>
      <c r="E124" s="90"/>
      <c r="F124" s="90"/>
      <c r="G124" s="131" t="s">
        <v>60</v>
      </c>
    </row>
    <row r="125" spans="1:7" s="3" customFormat="1" ht="12" customHeight="1">
      <c r="A125" s="112"/>
      <c r="B125" s="54" t="s">
        <v>4</v>
      </c>
      <c r="C125" s="191" t="s">
        <v>5</v>
      </c>
      <c r="D125" s="55" t="s">
        <v>6</v>
      </c>
      <c r="E125" s="55" t="s">
        <v>121</v>
      </c>
      <c r="F125" s="56" t="s">
        <v>124</v>
      </c>
      <c r="G125" s="91"/>
    </row>
    <row r="126" spans="1:7" s="3" customFormat="1" ht="12" customHeight="1">
      <c r="A126" s="59" t="s">
        <v>7</v>
      </c>
      <c r="B126" s="59" t="s">
        <v>8</v>
      </c>
      <c r="C126" s="192"/>
      <c r="D126" s="60" t="s">
        <v>9</v>
      </c>
      <c r="E126" s="60" t="s">
        <v>122</v>
      </c>
      <c r="F126" s="61" t="s">
        <v>125</v>
      </c>
      <c r="G126" s="92" t="s">
        <v>10</v>
      </c>
    </row>
    <row r="127" spans="1:7" s="3" customFormat="1" ht="12" customHeight="1">
      <c r="A127" s="113"/>
      <c r="B127" s="114" t="s">
        <v>11</v>
      </c>
      <c r="C127" s="193"/>
      <c r="D127" s="64" t="s">
        <v>12</v>
      </c>
      <c r="E127" s="64" t="s">
        <v>123</v>
      </c>
      <c r="F127" s="115" t="s">
        <v>126</v>
      </c>
      <c r="G127" s="92"/>
    </row>
    <row r="128" spans="1:7" s="3" customFormat="1" ht="10.5" thickBot="1">
      <c r="A128" s="65">
        <v>1</v>
      </c>
      <c r="B128" s="116">
        <v>2</v>
      </c>
      <c r="C128" s="116">
        <v>3</v>
      </c>
      <c r="D128" s="67">
        <v>4</v>
      </c>
      <c r="E128" s="67">
        <v>5</v>
      </c>
      <c r="F128" s="56" t="s">
        <v>13</v>
      </c>
      <c r="G128" s="91" t="s">
        <v>14</v>
      </c>
    </row>
    <row r="129" spans="1:7" s="3" customFormat="1" ht="20.25">
      <c r="A129" s="132" t="s">
        <v>272</v>
      </c>
      <c r="B129" s="133" t="s">
        <v>168</v>
      </c>
      <c r="C129" s="155" t="s">
        <v>183</v>
      </c>
      <c r="D129" s="51"/>
      <c r="E129" s="51">
        <v>50047663.86</v>
      </c>
      <c r="F129" s="51">
        <v>1258739.06</v>
      </c>
      <c r="G129" s="134">
        <f>SUM(D129:F129)</f>
        <v>51306402.92</v>
      </c>
    </row>
    <row r="130" spans="1:7" s="3" customFormat="1" ht="9.75">
      <c r="A130" s="135" t="s">
        <v>150</v>
      </c>
      <c r="B130" s="136" t="s">
        <v>169</v>
      </c>
      <c r="C130" s="137" t="s">
        <v>58</v>
      </c>
      <c r="D130" s="49"/>
      <c r="E130" s="49">
        <v>50047663.86</v>
      </c>
      <c r="F130" s="49">
        <v>1258739.06</v>
      </c>
      <c r="G130" s="82">
        <f>SUM(D130:F130)</f>
        <v>51306402.92</v>
      </c>
    </row>
    <row r="131" spans="1:7" s="3" customFormat="1" ht="11.25">
      <c r="A131" s="126" t="s">
        <v>184</v>
      </c>
      <c r="B131" s="136" t="s">
        <v>143</v>
      </c>
      <c r="C131" s="137" t="s">
        <v>58</v>
      </c>
      <c r="D131" s="49"/>
      <c r="E131" s="49">
        <v>14576.25</v>
      </c>
      <c r="F131" s="49">
        <v>-2246.99</v>
      </c>
      <c r="G131" s="82">
        <f>SUM(D131:F131)</f>
        <v>12329.26</v>
      </c>
    </row>
    <row r="132" spans="1:7" s="3" customFormat="1" ht="24">
      <c r="A132" s="138" t="s">
        <v>227</v>
      </c>
      <c r="B132" s="136" t="s">
        <v>43</v>
      </c>
      <c r="C132" s="137" t="s">
        <v>63</v>
      </c>
      <c r="D132" s="139">
        <f>D133-D157</f>
        <v>222739.68</v>
      </c>
      <c r="E132" s="139">
        <f>E133-E157</f>
        <v>-116924.38</v>
      </c>
      <c r="F132" s="139">
        <f>F133-F157</f>
        <v>46287.69</v>
      </c>
      <c r="G132" s="140">
        <f>G133-G157</f>
        <v>152102.99</v>
      </c>
    </row>
    <row r="133" spans="1:7" s="3" customFormat="1" ht="20.25">
      <c r="A133" s="141" t="s">
        <v>228</v>
      </c>
      <c r="B133" s="136" t="s">
        <v>47</v>
      </c>
      <c r="C133" s="137"/>
      <c r="D133" s="142">
        <f>D134+D137+D140+D143+D146+D149</f>
        <v>24000</v>
      </c>
      <c r="E133" s="142">
        <f>E134+E137+E140+E143+E146+E149</f>
        <v>-137074.93</v>
      </c>
      <c r="F133" s="142">
        <f>F134+F137+F140+F143+F146+F149</f>
        <v>-496637.52</v>
      </c>
      <c r="G133" s="143">
        <f>G134+G137+G140+G143+G146+G149</f>
        <v>-609712.45</v>
      </c>
    </row>
    <row r="134" spans="1:7" s="3" customFormat="1" ht="11.25">
      <c r="A134" s="74" t="s">
        <v>185</v>
      </c>
      <c r="B134" s="136" t="s">
        <v>51</v>
      </c>
      <c r="C134" s="137"/>
      <c r="D134" s="77">
        <f>D135-D136</f>
        <v>0</v>
      </c>
      <c r="E134" s="77">
        <f>E135-E136</f>
        <v>0</v>
      </c>
      <c r="F134" s="77">
        <f>F135-F136</f>
        <v>-519154.58</v>
      </c>
      <c r="G134" s="78">
        <f>G135-G136</f>
        <v>-519154.58</v>
      </c>
    </row>
    <row r="135" spans="1:7" s="3" customFormat="1" ht="20.25">
      <c r="A135" s="135" t="s">
        <v>267</v>
      </c>
      <c r="B135" s="136" t="s">
        <v>144</v>
      </c>
      <c r="C135" s="137" t="s">
        <v>62</v>
      </c>
      <c r="D135" s="49">
        <v>2845620</v>
      </c>
      <c r="E135" s="49">
        <v>50557515.47</v>
      </c>
      <c r="F135" s="49">
        <v>1736060.8</v>
      </c>
      <c r="G135" s="82">
        <f>SUM(D135:F135)</f>
        <v>55139196.27</v>
      </c>
    </row>
    <row r="136" spans="1:7" s="3" customFormat="1" ht="9.75">
      <c r="A136" s="135" t="s">
        <v>186</v>
      </c>
      <c r="B136" s="136" t="s">
        <v>145</v>
      </c>
      <c r="C136" s="137" t="s">
        <v>63</v>
      </c>
      <c r="D136" s="50">
        <v>2845620</v>
      </c>
      <c r="E136" s="50">
        <v>50557515.47</v>
      </c>
      <c r="F136" s="50">
        <v>2255215.38</v>
      </c>
      <c r="G136" s="82">
        <f>SUM(D136:F136)</f>
        <v>55658350.85</v>
      </c>
    </row>
    <row r="137" spans="1:7" s="3" customFormat="1" ht="11.25">
      <c r="A137" s="126" t="s">
        <v>187</v>
      </c>
      <c r="B137" s="136" t="s">
        <v>55</v>
      </c>
      <c r="C137" s="137"/>
      <c r="D137" s="77">
        <f>D138-D139</f>
        <v>0</v>
      </c>
      <c r="E137" s="77">
        <f>E138-E139</f>
        <v>0</v>
      </c>
      <c r="F137" s="77">
        <f>F138-F139</f>
        <v>0</v>
      </c>
      <c r="G137" s="78">
        <f>G138-G139</f>
        <v>0</v>
      </c>
    </row>
    <row r="138" spans="1:7" s="3" customFormat="1" ht="30">
      <c r="A138" s="135" t="s">
        <v>231</v>
      </c>
      <c r="B138" s="136" t="s">
        <v>66</v>
      </c>
      <c r="C138" s="137" t="s">
        <v>64</v>
      </c>
      <c r="D138" s="49"/>
      <c r="E138" s="49"/>
      <c r="F138" s="49"/>
      <c r="G138" s="82">
        <f>SUM(D138:F138)</f>
        <v>0</v>
      </c>
    </row>
    <row r="139" spans="1:7" s="3" customFormat="1" ht="20.25">
      <c r="A139" s="135" t="s">
        <v>188</v>
      </c>
      <c r="B139" s="136" t="s">
        <v>68</v>
      </c>
      <c r="C139" s="137" t="s">
        <v>65</v>
      </c>
      <c r="D139" s="50"/>
      <c r="E139" s="50"/>
      <c r="F139" s="50"/>
      <c r="G139" s="82">
        <f>SUM(D139:F139)</f>
        <v>0</v>
      </c>
    </row>
    <row r="140" spans="1:7" s="3" customFormat="1" ht="11.25">
      <c r="A140" s="74" t="s">
        <v>189</v>
      </c>
      <c r="B140" s="136" t="s">
        <v>142</v>
      </c>
      <c r="C140" s="137"/>
      <c r="D140" s="77">
        <f>D141-D142</f>
        <v>0</v>
      </c>
      <c r="E140" s="77">
        <f>E141-E142</f>
        <v>0</v>
      </c>
      <c r="F140" s="77">
        <f>F141-F142</f>
        <v>0</v>
      </c>
      <c r="G140" s="78">
        <f>G141-G142</f>
        <v>0</v>
      </c>
    </row>
    <row r="141" spans="1:7" s="3" customFormat="1" ht="20.25">
      <c r="A141" s="135" t="s">
        <v>273</v>
      </c>
      <c r="B141" s="136" t="s">
        <v>170</v>
      </c>
      <c r="C141" s="137" t="s">
        <v>67</v>
      </c>
      <c r="D141" s="50"/>
      <c r="E141" s="50"/>
      <c r="F141" s="50"/>
      <c r="G141" s="82">
        <f>SUM(D141:F141)</f>
        <v>0</v>
      </c>
    </row>
    <row r="142" spans="1:7" s="3" customFormat="1" ht="9.75">
      <c r="A142" s="135" t="s">
        <v>190</v>
      </c>
      <c r="B142" s="136" t="s">
        <v>171</v>
      </c>
      <c r="C142" s="137" t="s">
        <v>69</v>
      </c>
      <c r="D142" s="50"/>
      <c r="E142" s="50"/>
      <c r="F142" s="50"/>
      <c r="G142" s="82">
        <f>SUM(D142:F142)</f>
        <v>0</v>
      </c>
    </row>
    <row r="143" spans="1:7" s="3" customFormat="1" ht="11.25">
      <c r="A143" s="74" t="s">
        <v>191</v>
      </c>
      <c r="B143" s="136" t="s">
        <v>70</v>
      </c>
      <c r="C143" s="137"/>
      <c r="D143" s="77">
        <f>D144-D145</f>
        <v>0</v>
      </c>
      <c r="E143" s="77">
        <f>E144-E145</f>
        <v>0</v>
      </c>
      <c r="F143" s="77">
        <f>F144-F145</f>
        <v>0</v>
      </c>
      <c r="G143" s="78">
        <f>G144-G145</f>
        <v>0</v>
      </c>
    </row>
    <row r="144" spans="1:7" s="3" customFormat="1" ht="20.25">
      <c r="A144" s="135" t="s">
        <v>232</v>
      </c>
      <c r="B144" s="136" t="s">
        <v>71</v>
      </c>
      <c r="C144" s="137" t="s">
        <v>72</v>
      </c>
      <c r="D144" s="49"/>
      <c r="E144" s="49"/>
      <c r="F144" s="49"/>
      <c r="G144" s="82">
        <f>SUM(D144:F144)</f>
        <v>0</v>
      </c>
    </row>
    <row r="145" spans="1:7" s="3" customFormat="1" ht="9.75">
      <c r="A145" s="135" t="s">
        <v>192</v>
      </c>
      <c r="B145" s="136" t="s">
        <v>73</v>
      </c>
      <c r="C145" s="137" t="s">
        <v>74</v>
      </c>
      <c r="D145" s="49"/>
      <c r="E145" s="49"/>
      <c r="F145" s="49"/>
      <c r="G145" s="82">
        <f>SUM(D145:F145)</f>
        <v>0</v>
      </c>
    </row>
    <row r="146" spans="1:7" s="3" customFormat="1" ht="11.25">
      <c r="A146" s="74" t="s">
        <v>229</v>
      </c>
      <c r="B146" s="136" t="s">
        <v>75</v>
      </c>
      <c r="C146" s="137"/>
      <c r="D146" s="77">
        <f>D147-D148</f>
        <v>0</v>
      </c>
      <c r="E146" s="77">
        <f>E147-E148</f>
        <v>0</v>
      </c>
      <c r="F146" s="77">
        <f>F147-F148</f>
        <v>0</v>
      </c>
      <c r="G146" s="78">
        <f>G147-G148</f>
        <v>0</v>
      </c>
    </row>
    <row r="147" spans="1:7" s="3" customFormat="1" ht="20.25">
      <c r="A147" s="135" t="s">
        <v>233</v>
      </c>
      <c r="B147" s="136" t="s">
        <v>76</v>
      </c>
      <c r="C147" s="137" t="s">
        <v>77</v>
      </c>
      <c r="D147" s="49"/>
      <c r="E147" s="49"/>
      <c r="F147" s="49"/>
      <c r="G147" s="82">
        <f>SUM(D147:F147)</f>
        <v>0</v>
      </c>
    </row>
    <row r="148" spans="1:7" s="3" customFormat="1" ht="9.75">
      <c r="A148" s="135" t="s">
        <v>193</v>
      </c>
      <c r="B148" s="136" t="s">
        <v>78</v>
      </c>
      <c r="C148" s="137" t="s">
        <v>79</v>
      </c>
      <c r="D148" s="49"/>
      <c r="E148" s="49"/>
      <c r="F148" s="49"/>
      <c r="G148" s="82">
        <f>SUM(D148:F148)</f>
        <v>0</v>
      </c>
    </row>
    <row r="149" spans="1:7" s="3" customFormat="1" ht="11.25">
      <c r="A149" s="74" t="s">
        <v>230</v>
      </c>
      <c r="B149" s="136" t="s">
        <v>80</v>
      </c>
      <c r="C149" s="137"/>
      <c r="D149" s="77">
        <f>D150-D151</f>
        <v>24000</v>
      </c>
      <c r="E149" s="77">
        <f>E150-E151</f>
        <v>-137074.93</v>
      </c>
      <c r="F149" s="77">
        <f>F150-F151</f>
        <v>22517.06</v>
      </c>
      <c r="G149" s="78">
        <f>G150-G151</f>
        <v>-90557.87</v>
      </c>
    </row>
    <row r="150" spans="1:7" s="3" customFormat="1" ht="20.25">
      <c r="A150" s="135" t="s">
        <v>234</v>
      </c>
      <c r="B150" s="136" t="s">
        <v>81</v>
      </c>
      <c r="C150" s="137" t="s">
        <v>82</v>
      </c>
      <c r="D150" s="49">
        <v>10316443.77</v>
      </c>
      <c r="E150" s="49">
        <v>146872570.89</v>
      </c>
      <c r="F150" s="49">
        <v>2075236.6</v>
      </c>
      <c r="G150" s="82">
        <f>SUM(D150:F150)</f>
        <v>159264251.26</v>
      </c>
    </row>
    <row r="151" spans="1:7" s="3" customFormat="1" ht="10.5" thickBot="1">
      <c r="A151" s="135" t="s">
        <v>194</v>
      </c>
      <c r="B151" s="144" t="s">
        <v>83</v>
      </c>
      <c r="C151" s="145" t="s">
        <v>84</v>
      </c>
      <c r="D151" s="52">
        <v>10292443.77</v>
      </c>
      <c r="E151" s="52">
        <v>147009645.82</v>
      </c>
      <c r="F151" s="52">
        <v>2052719.54</v>
      </c>
      <c r="G151" s="89">
        <f>SUM(D151:F151)</f>
        <v>159354809.13</v>
      </c>
    </row>
    <row r="152" spans="1:7" s="3" customFormat="1" ht="9.75">
      <c r="A152" s="90"/>
      <c r="B152" s="90"/>
      <c r="C152" s="90"/>
      <c r="D152" s="90"/>
      <c r="E152" s="90"/>
      <c r="F152" s="90"/>
      <c r="G152" s="90" t="s">
        <v>85</v>
      </c>
    </row>
    <row r="153" spans="1:7" s="3" customFormat="1" ht="9.75" customHeight="1">
      <c r="A153" s="53"/>
      <c r="B153" s="54" t="s">
        <v>4</v>
      </c>
      <c r="C153" s="191" t="s">
        <v>5</v>
      </c>
      <c r="D153" s="55" t="s">
        <v>6</v>
      </c>
      <c r="E153" s="55" t="s">
        <v>121</v>
      </c>
      <c r="F153" s="56" t="s">
        <v>124</v>
      </c>
      <c r="G153" s="91"/>
    </row>
    <row r="154" spans="1:7" s="3" customFormat="1" ht="12" customHeight="1">
      <c r="A154" s="58" t="s">
        <v>7</v>
      </c>
      <c r="B154" s="59" t="s">
        <v>8</v>
      </c>
      <c r="C154" s="192"/>
      <c r="D154" s="60" t="s">
        <v>9</v>
      </c>
      <c r="E154" s="60" t="s">
        <v>122</v>
      </c>
      <c r="F154" s="61" t="s">
        <v>125</v>
      </c>
      <c r="G154" s="92" t="s">
        <v>10</v>
      </c>
    </row>
    <row r="155" spans="1:7" s="3" customFormat="1" ht="9.75">
      <c r="A155" s="63"/>
      <c r="B155" s="59" t="s">
        <v>11</v>
      </c>
      <c r="C155" s="193"/>
      <c r="D155" s="64" t="s">
        <v>12</v>
      </c>
      <c r="E155" s="60" t="s">
        <v>123</v>
      </c>
      <c r="F155" s="61" t="s">
        <v>126</v>
      </c>
      <c r="G155" s="92"/>
    </row>
    <row r="156" spans="1:7" s="3" customFormat="1" ht="10.5" thickBot="1">
      <c r="A156" s="65">
        <v>1</v>
      </c>
      <c r="B156" s="66">
        <v>2</v>
      </c>
      <c r="C156" s="66">
        <v>3</v>
      </c>
      <c r="D156" s="67">
        <v>4</v>
      </c>
      <c r="E156" s="67">
        <v>5</v>
      </c>
      <c r="F156" s="56" t="s">
        <v>13</v>
      </c>
      <c r="G156" s="91" t="s">
        <v>14</v>
      </c>
    </row>
    <row r="157" spans="1:7" s="3" customFormat="1" ht="9.75">
      <c r="A157" s="146" t="s">
        <v>235</v>
      </c>
      <c r="B157" s="70" t="s">
        <v>62</v>
      </c>
      <c r="C157" s="71"/>
      <c r="D157" s="147">
        <f>D158+D161+D164+D167+D168</f>
        <v>-198739.68</v>
      </c>
      <c r="E157" s="147">
        <f>E158+E161+E164+E167+E168</f>
        <v>-20150.55</v>
      </c>
      <c r="F157" s="147">
        <f>F158+F161+F164+F167+F168</f>
        <v>-542925.21</v>
      </c>
      <c r="G157" s="148">
        <f>G158+G161+G164+G167+G168</f>
        <v>-761815.44</v>
      </c>
    </row>
    <row r="158" spans="1:7" s="3" customFormat="1" ht="22.5">
      <c r="A158" s="74" t="s">
        <v>195</v>
      </c>
      <c r="B158" s="75" t="s">
        <v>64</v>
      </c>
      <c r="C158" s="76"/>
      <c r="D158" s="103">
        <f>D159-D160</f>
        <v>0</v>
      </c>
      <c r="E158" s="103">
        <f>E159-E160</f>
        <v>0</v>
      </c>
      <c r="F158" s="103">
        <f>F159-F160</f>
        <v>0</v>
      </c>
      <c r="G158" s="104">
        <f>G159-G160</f>
        <v>0</v>
      </c>
    </row>
    <row r="159" spans="1:7" s="3" customFormat="1" ht="20.25">
      <c r="A159" s="123" t="s">
        <v>237</v>
      </c>
      <c r="B159" s="75" t="s">
        <v>86</v>
      </c>
      <c r="C159" s="76" t="s">
        <v>87</v>
      </c>
      <c r="D159" s="33"/>
      <c r="E159" s="33"/>
      <c r="F159" s="33"/>
      <c r="G159" s="100">
        <f>SUM(D159:F159)</f>
        <v>0</v>
      </c>
    </row>
    <row r="160" spans="1:7" s="3" customFormat="1" ht="9.75">
      <c r="A160" s="123" t="s">
        <v>196</v>
      </c>
      <c r="B160" s="75" t="s">
        <v>88</v>
      </c>
      <c r="C160" s="76" t="s">
        <v>89</v>
      </c>
      <c r="D160" s="33"/>
      <c r="E160" s="33"/>
      <c r="F160" s="33"/>
      <c r="G160" s="100">
        <f>SUM(D160:F160)</f>
        <v>0</v>
      </c>
    </row>
    <row r="161" spans="1:7" s="3" customFormat="1" ht="22.5">
      <c r="A161" s="74" t="s">
        <v>197</v>
      </c>
      <c r="B161" s="75" t="s">
        <v>67</v>
      </c>
      <c r="C161" s="76"/>
      <c r="D161" s="103">
        <f>D162-D163</f>
        <v>0</v>
      </c>
      <c r="E161" s="103">
        <f>E162-E163</f>
        <v>0</v>
      </c>
      <c r="F161" s="103">
        <f>F162-F163</f>
        <v>0</v>
      </c>
      <c r="G161" s="104">
        <f>G162-G163</f>
        <v>0</v>
      </c>
    </row>
    <row r="162" spans="1:10" s="3" customFormat="1" ht="20.25">
      <c r="A162" s="123" t="s">
        <v>238</v>
      </c>
      <c r="B162" s="75" t="s">
        <v>90</v>
      </c>
      <c r="C162" s="76" t="s">
        <v>91</v>
      </c>
      <c r="D162" s="33"/>
      <c r="E162" s="33"/>
      <c r="F162" s="33"/>
      <c r="G162" s="100">
        <f>SUM(D162:F162)</f>
        <v>0</v>
      </c>
      <c r="H162" s="11"/>
      <c r="I162" s="11"/>
      <c r="J162" s="11"/>
    </row>
    <row r="163" spans="1:10" s="3" customFormat="1" ht="9.75">
      <c r="A163" s="123" t="s">
        <v>198</v>
      </c>
      <c r="B163" s="75" t="s">
        <v>92</v>
      </c>
      <c r="C163" s="76" t="s">
        <v>93</v>
      </c>
      <c r="D163" s="33"/>
      <c r="E163" s="33"/>
      <c r="F163" s="33"/>
      <c r="G163" s="100">
        <f>SUM(D163:F163)</f>
        <v>0</v>
      </c>
      <c r="H163" s="11"/>
      <c r="I163" s="11"/>
      <c r="J163" s="11"/>
    </row>
    <row r="164" spans="1:10" s="3" customFormat="1" ht="11.25">
      <c r="A164" s="74" t="s">
        <v>236</v>
      </c>
      <c r="B164" s="75" t="s">
        <v>72</v>
      </c>
      <c r="C164" s="76"/>
      <c r="D164" s="103">
        <f>D165-D166</f>
        <v>-222739.68</v>
      </c>
      <c r="E164" s="103">
        <f>E165-E166</f>
        <v>199132.07</v>
      </c>
      <c r="F164" s="103">
        <f>F165-F166</f>
        <v>-564345.21</v>
      </c>
      <c r="G164" s="104">
        <f>G165-G166</f>
        <v>-587952.82</v>
      </c>
      <c r="H164" s="45"/>
      <c r="I164" s="11"/>
      <c r="J164" s="11"/>
    </row>
    <row r="165" spans="1:7" s="15" customFormat="1" ht="20.25">
      <c r="A165" s="123" t="s">
        <v>239</v>
      </c>
      <c r="B165" s="75" t="s">
        <v>94</v>
      </c>
      <c r="C165" s="76" t="s">
        <v>95</v>
      </c>
      <c r="D165" s="33">
        <v>2826700</v>
      </c>
      <c r="E165" s="33">
        <v>56280209.16</v>
      </c>
      <c r="F165" s="33">
        <v>1618887.89</v>
      </c>
      <c r="G165" s="100">
        <f>SUM(D165:F165)</f>
        <v>60725797.05</v>
      </c>
    </row>
    <row r="166" spans="1:7" s="15" customFormat="1" ht="9.75">
      <c r="A166" s="123" t="s">
        <v>199</v>
      </c>
      <c r="B166" s="75" t="s">
        <v>96</v>
      </c>
      <c r="C166" s="76" t="s">
        <v>97</v>
      </c>
      <c r="D166" s="33">
        <v>3049439.68</v>
      </c>
      <c r="E166" s="33">
        <v>56081077.09</v>
      </c>
      <c r="F166" s="33">
        <v>2183233.1</v>
      </c>
      <c r="G166" s="100">
        <f>SUM(D166:F166)</f>
        <v>61313749.87</v>
      </c>
    </row>
    <row r="167" spans="1:7" s="15" customFormat="1" ht="11.25">
      <c r="A167" s="126" t="s">
        <v>146</v>
      </c>
      <c r="B167" s="75" t="s">
        <v>77</v>
      </c>
      <c r="C167" s="76" t="s">
        <v>58</v>
      </c>
      <c r="D167" s="33">
        <v>24000</v>
      </c>
      <c r="E167" s="33">
        <v>6</v>
      </c>
      <c r="F167" s="33">
        <v>21420</v>
      </c>
      <c r="G167" s="100">
        <f>SUM(D167:F167)</f>
        <v>45426</v>
      </c>
    </row>
    <row r="168" spans="1:10" s="15" customFormat="1" ht="12" thickBot="1">
      <c r="A168" s="126" t="s">
        <v>147</v>
      </c>
      <c r="B168" s="127" t="s">
        <v>82</v>
      </c>
      <c r="C168" s="149" t="s">
        <v>58</v>
      </c>
      <c r="D168" s="34"/>
      <c r="E168" s="34">
        <v>-219288.62</v>
      </c>
      <c r="F168" s="34"/>
      <c r="G168" s="111">
        <f>SUM(D168:F168)</f>
        <v>-219288.62</v>
      </c>
      <c r="H168" s="19"/>
      <c r="I168" s="19"/>
      <c r="J168" s="19"/>
    </row>
    <row r="169" spans="1:10" s="15" customFormat="1" ht="9.75">
      <c r="A169" s="28"/>
      <c r="B169" s="30"/>
      <c r="C169" s="42"/>
      <c r="D169" s="43"/>
      <c r="E169" s="43"/>
      <c r="F169" s="43"/>
      <c r="G169" s="44"/>
      <c r="H169" s="19"/>
      <c r="J169" s="19"/>
    </row>
    <row r="170" spans="1:10" s="15" customFormat="1" ht="9.75">
      <c r="A170" s="14" t="s">
        <v>201</v>
      </c>
      <c r="B170" s="198" t="s">
        <v>204</v>
      </c>
      <c r="C170" s="198"/>
      <c r="D170" s="198"/>
      <c r="E170" s="29" t="s">
        <v>111</v>
      </c>
      <c r="F170" s="27"/>
      <c r="G170" s="32" t="s">
        <v>208</v>
      </c>
      <c r="I170" s="19"/>
      <c r="J170" s="19"/>
    </row>
    <row r="171" spans="1:10" s="15" customFormat="1" ht="10.5" customHeight="1">
      <c r="A171" s="16" t="s">
        <v>114</v>
      </c>
      <c r="B171" s="199" t="s">
        <v>113</v>
      </c>
      <c r="C171" s="199"/>
      <c r="D171" s="199"/>
      <c r="F171" s="16" t="s">
        <v>112</v>
      </c>
      <c r="G171" s="31" t="s">
        <v>113</v>
      </c>
      <c r="I171" s="19"/>
      <c r="J171" s="19"/>
    </row>
    <row r="172" spans="1:6" s="15" customFormat="1" ht="30" customHeight="1">
      <c r="A172" s="17"/>
      <c r="B172" s="17"/>
      <c r="C172" s="17"/>
      <c r="F172" s="17"/>
    </row>
    <row r="173" spans="1:7" s="15" customFormat="1" ht="10.5" customHeight="1">
      <c r="A173" s="18" t="s">
        <v>109</v>
      </c>
      <c r="B173" s="200"/>
      <c r="C173" s="200"/>
      <c r="D173" s="200"/>
      <c r="E173" s="200"/>
      <c r="F173" s="200"/>
      <c r="G173" s="200"/>
    </row>
    <row r="174" spans="1:7" s="15" customFormat="1" ht="9.75" customHeight="1">
      <c r="A174" s="19"/>
      <c r="B174" s="199" t="s">
        <v>110</v>
      </c>
      <c r="C174" s="199"/>
      <c r="D174" s="199"/>
      <c r="E174" s="199"/>
      <c r="F174" s="199"/>
      <c r="G174" s="199"/>
    </row>
    <row r="175" spans="1:9" s="15" customFormat="1" ht="18.75" customHeight="1">
      <c r="A175" s="20" t="s">
        <v>115</v>
      </c>
      <c r="B175" s="198"/>
      <c r="C175" s="198"/>
      <c r="D175" s="198"/>
      <c r="E175" s="21"/>
      <c r="F175" s="198"/>
      <c r="G175" s="198"/>
      <c r="H175" s="24"/>
      <c r="I175" s="24"/>
    </row>
    <row r="176" spans="1:7" s="26" customFormat="1" ht="15">
      <c r="A176" s="20" t="s">
        <v>116</v>
      </c>
      <c r="B176" s="199" t="s">
        <v>117</v>
      </c>
      <c r="C176" s="199"/>
      <c r="D176" s="199"/>
      <c r="E176" s="22" t="s">
        <v>112</v>
      </c>
      <c r="F176" s="199" t="s">
        <v>113</v>
      </c>
      <c r="G176" s="199"/>
    </row>
    <row r="177" spans="1:7" ht="15">
      <c r="A177" s="14" t="s">
        <v>202</v>
      </c>
      <c r="B177" s="198"/>
      <c r="C177" s="198"/>
      <c r="D177" s="198"/>
      <c r="E177" s="198"/>
      <c r="F177" s="198"/>
      <c r="G177" s="32"/>
    </row>
    <row r="178" spans="1:7" ht="15">
      <c r="A178" s="16" t="s">
        <v>114</v>
      </c>
      <c r="B178" s="199" t="s">
        <v>117</v>
      </c>
      <c r="C178" s="199"/>
      <c r="D178" s="199"/>
      <c r="E178" s="199" t="s">
        <v>113</v>
      </c>
      <c r="F178" s="199"/>
      <c r="G178" s="16" t="s">
        <v>118</v>
      </c>
    </row>
    <row r="179" spans="1:7" ht="15">
      <c r="A179" s="17"/>
      <c r="B179" s="17"/>
      <c r="C179" s="17"/>
      <c r="D179" s="15"/>
      <c r="E179" s="15"/>
      <c r="F179" s="17"/>
      <c r="G179" s="17"/>
    </row>
    <row r="180" spans="1:7" ht="14.25" customHeight="1">
      <c r="A180" s="38" t="s">
        <v>98</v>
      </c>
      <c r="B180" s="17"/>
      <c r="C180" s="17"/>
      <c r="D180" s="14"/>
      <c r="E180" s="23"/>
      <c r="F180" s="23"/>
      <c r="G180" s="23"/>
    </row>
    <row r="181" spans="1:7" ht="14.25" customHeight="1">
      <c r="A181" s="38"/>
      <c r="B181" s="17"/>
      <c r="C181" s="17"/>
      <c r="D181" s="14"/>
      <c r="E181" s="23"/>
      <c r="F181" s="23"/>
      <c r="G181" s="23"/>
    </row>
    <row r="182" spans="1:7" ht="13.5" customHeight="1" hidden="1" thickBot="1">
      <c r="A182" s="25"/>
      <c r="B182" s="25"/>
      <c r="C182" s="25"/>
      <c r="D182" s="25"/>
      <c r="E182" s="25"/>
      <c r="F182" s="26"/>
      <c r="G182" s="26"/>
    </row>
    <row r="183" spans="2:7" ht="48.75" customHeight="1" hidden="1" thickBot="1" thickTop="1">
      <c r="B183" s="180"/>
      <c r="C183" s="181"/>
      <c r="D183" s="181"/>
      <c r="E183" s="182" t="s">
        <v>152</v>
      </c>
      <c r="F183" s="182"/>
      <c r="G183" s="183"/>
    </row>
    <row r="184" ht="13.5" customHeight="1" hidden="1" thickBot="1" thickTop="1"/>
    <row r="185" spans="2:7" ht="15" hidden="1" thickTop="1">
      <c r="B185" s="184" t="s">
        <v>153</v>
      </c>
      <c r="C185" s="185"/>
      <c r="D185" s="185"/>
      <c r="E185" s="186"/>
      <c r="F185" s="186"/>
      <c r="G185" s="187"/>
    </row>
    <row r="186" spans="2:7" ht="15" hidden="1">
      <c r="B186" s="170" t="s">
        <v>154</v>
      </c>
      <c r="C186" s="171"/>
      <c r="D186" s="171"/>
      <c r="E186" s="176"/>
      <c r="F186" s="176"/>
      <c r="G186" s="177"/>
    </row>
    <row r="187" spans="2:7" ht="15" hidden="1">
      <c r="B187" s="170" t="s">
        <v>151</v>
      </c>
      <c r="C187" s="171"/>
      <c r="D187" s="171"/>
      <c r="E187" s="174"/>
      <c r="F187" s="174"/>
      <c r="G187" s="175"/>
    </row>
    <row r="188" spans="2:7" ht="15" hidden="1">
      <c r="B188" s="170" t="s">
        <v>155</v>
      </c>
      <c r="C188" s="171"/>
      <c r="D188" s="171"/>
      <c r="E188" s="174"/>
      <c r="F188" s="174"/>
      <c r="G188" s="175"/>
    </row>
    <row r="189" spans="2:7" ht="15" hidden="1">
      <c r="B189" s="170" t="s">
        <v>156</v>
      </c>
      <c r="C189" s="171"/>
      <c r="D189" s="171"/>
      <c r="E189" s="174"/>
      <c r="F189" s="174"/>
      <c r="G189" s="175"/>
    </row>
    <row r="190" spans="2:7" ht="15" hidden="1">
      <c r="B190" s="170" t="s">
        <v>157</v>
      </c>
      <c r="C190" s="171"/>
      <c r="D190" s="171"/>
      <c r="E190" s="176"/>
      <c r="F190" s="176"/>
      <c r="G190" s="177"/>
    </row>
    <row r="191" spans="2:7" ht="15" hidden="1">
      <c r="B191" s="170" t="s">
        <v>158</v>
      </c>
      <c r="C191" s="171"/>
      <c r="D191" s="171"/>
      <c r="E191" s="176"/>
      <c r="F191" s="176"/>
      <c r="G191" s="177"/>
    </row>
    <row r="192" spans="2:7" ht="15" hidden="1">
      <c r="B192" s="170" t="s">
        <v>159</v>
      </c>
      <c r="C192" s="171"/>
      <c r="D192" s="171"/>
      <c r="E192" s="174"/>
      <c r="F192" s="174"/>
      <c r="G192" s="175"/>
    </row>
    <row r="193" spans="2:7" ht="15" hidden="1" thickBot="1">
      <c r="B193" s="172" t="s">
        <v>160</v>
      </c>
      <c r="C193" s="173"/>
      <c r="D193" s="173"/>
      <c r="E193" s="178"/>
      <c r="F193" s="178"/>
      <c r="G193" s="179"/>
    </row>
    <row r="194" spans="2:7" ht="4.5" customHeight="1" hidden="1" thickTop="1">
      <c r="B194" s="168"/>
      <c r="C194" s="168"/>
      <c r="D194" s="168"/>
      <c r="E194" s="169"/>
      <c r="F194" s="169"/>
      <c r="G194" s="169"/>
    </row>
    <row r="195" ht="15" hidden="1"/>
  </sheetData>
  <sheetProtection/>
  <mergeCells count="45">
    <mergeCell ref="B178:D178"/>
    <mergeCell ref="B173:G173"/>
    <mergeCell ref="B176:D176"/>
    <mergeCell ref="F175:G175"/>
    <mergeCell ref="F176:G176"/>
    <mergeCell ref="B177:D177"/>
    <mergeCell ref="E177:F177"/>
    <mergeCell ref="B174:G174"/>
    <mergeCell ref="E178:F178"/>
    <mergeCell ref="B175:D175"/>
    <mergeCell ref="C125:C127"/>
    <mergeCell ref="B6:E6"/>
    <mergeCell ref="B170:D170"/>
    <mergeCell ref="B171:D171"/>
    <mergeCell ref="B5:E5"/>
    <mergeCell ref="C84:C86"/>
    <mergeCell ref="C153:C155"/>
    <mergeCell ref="A1:F1"/>
    <mergeCell ref="C12:C14"/>
    <mergeCell ref="C38:C40"/>
    <mergeCell ref="C3:D3"/>
    <mergeCell ref="B7:E8"/>
    <mergeCell ref="B4:E4"/>
    <mergeCell ref="E189:G189"/>
    <mergeCell ref="B183:D183"/>
    <mergeCell ref="E183:G183"/>
    <mergeCell ref="B185:D185"/>
    <mergeCell ref="B187:D187"/>
    <mergeCell ref="B188:D188"/>
    <mergeCell ref="B186:D186"/>
    <mergeCell ref="E185:G185"/>
    <mergeCell ref="E186:G186"/>
    <mergeCell ref="E187:G187"/>
    <mergeCell ref="E188:G188"/>
    <mergeCell ref="B189:D189"/>
    <mergeCell ref="B194:D194"/>
    <mergeCell ref="E194:G194"/>
    <mergeCell ref="B190:D190"/>
    <mergeCell ref="B191:D191"/>
    <mergeCell ref="B193:D193"/>
    <mergeCell ref="B192:D192"/>
    <mergeCell ref="E192:G192"/>
    <mergeCell ref="E190:G190"/>
    <mergeCell ref="E191:G191"/>
    <mergeCell ref="E193:G193"/>
  </mergeCells>
  <printOptions/>
  <pageMargins left="0.3937007874015748" right="0.31496062992125984" top="0.7874015748031497" bottom="0.3937007874015748" header="0.1968503937007874" footer="0.1968503937007874"/>
  <pageSetup blackAndWhite="1" horizontalDpi="600" verticalDpi="600" orientation="landscape" paperSize="9" scale="98" r:id="rId2"/>
  <rowBreaks count="5" manualBreakCount="5">
    <brk id="36" max="255" man="1"/>
    <brk id="82" max="255" man="1"/>
    <brk id="123" max="255" man="1"/>
    <brk id="151" max="255" man="1"/>
    <brk id="181" max="255" man="1"/>
  </rowBreaks>
  <ignoredErrors>
    <ignoredError sqref="G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2011-06-24T08:15:11Z</dcterms:created>
  <dcterms:modified xsi:type="dcterms:W3CDTF">2020-03-26T06:52:50Z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XTA">
    <vt:lpwstr>00080046010000000000010290110207f7000400038000</vt:lpwstr>
  </property>
</Properties>
</file>